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rvc2019-my.sharepoint.com/personal/jdisibio_drvc_org/Documents/Budges Docs and Memos/2026-2027 Budget Docs/"/>
    </mc:Choice>
  </mc:AlternateContent>
  <xr:revisionPtr revIDLastSave="0" documentId="8_{7CD4D7E4-A310-4273-98F4-4E6BBD7D9F0E}" xr6:coauthVersionLast="47" xr6:coauthVersionMax="47" xr10:uidLastSave="{00000000-0000-0000-0000-000000000000}"/>
  <workbookProtection workbookAlgorithmName="SHA-512" workbookHashValue="kIaLQhLkOcQ6tW0TfYUS+d9cNl8IRL9Sh/nWLUYWNDrUgFScn5c7Iiexq1K91AdsrvYU9rYdlaiTTJdhqndP9A==" workbookSaltValue="QdtHtTC37Q4wqim3sv9POg==" workbookSpinCount="100000" lockStructure="1"/>
  <bookViews>
    <workbookView xWindow="-108" yWindow="-108" windowWidth="23256" windowHeight="12456" activeTab="1" xr2:uid="{00000000-000D-0000-FFFF-FFFF00000000}"/>
  </bookViews>
  <sheets>
    <sheet name="SCHOOL SUMMARY" sheetId="8" r:id="rId1"/>
    <sheet name="ANNUAL BUDGET" sheetId="1" r:id="rId2"/>
    <sheet name="Monthly Results" sheetId="35" state="hidden" r:id="rId3"/>
  </sheets>
  <definedNames>
    <definedName name="_xlnm.Print_Area" localSheetId="1">'ANNUAL BUDGET'!$A$1:$D$277</definedName>
    <definedName name="_xlnm.Print_Titles" localSheetId="1">'ANNUAL BUDGET'!$1:$9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A5" i="1"/>
  <c r="A3" i="1"/>
  <c r="D20" i="35"/>
  <c r="D22" i="35"/>
  <c r="D15" i="35"/>
  <c r="D12" i="35"/>
  <c r="D13" i="35"/>
  <c r="D14" i="35"/>
  <c r="D16" i="35"/>
  <c r="D17" i="35"/>
  <c r="D18" i="35"/>
  <c r="D19" i="35"/>
  <c r="D21" i="35"/>
  <c r="D23" i="35"/>
  <c r="D24" i="35"/>
  <c r="D30" i="35"/>
  <c r="D29" i="35"/>
  <c r="D31" i="35"/>
  <c r="D46" i="35"/>
  <c r="D45" i="35"/>
  <c r="D47" i="35"/>
  <c r="D48" i="35"/>
  <c r="D49" i="35"/>
  <c r="D50" i="35"/>
  <c r="D59" i="35"/>
  <c r="D55" i="35"/>
  <c r="D56" i="35"/>
  <c r="D57" i="35"/>
  <c r="D58" i="35"/>
  <c r="D60" i="35"/>
  <c r="D61" i="35"/>
  <c r="D62" i="35"/>
  <c r="D63" i="35"/>
  <c r="D64" i="35"/>
  <c r="D71" i="35"/>
  <c r="D69" i="35"/>
  <c r="D70" i="35"/>
  <c r="D72" i="35"/>
  <c r="D73" i="35"/>
  <c r="D79" i="35"/>
  <c r="D78" i="35"/>
  <c r="D80" i="35"/>
  <c r="D81" i="35"/>
  <c r="D82" i="35"/>
  <c r="D88" i="35"/>
  <c r="D87" i="35"/>
  <c r="D89" i="35"/>
  <c r="AB89" i="35" s="1"/>
  <c r="AC89" i="35" s="1"/>
  <c r="D90" i="35"/>
  <c r="D102" i="35"/>
  <c r="D98" i="35"/>
  <c r="D105" i="35" s="1"/>
  <c r="D99" i="35"/>
  <c r="D100" i="35"/>
  <c r="D101" i="35"/>
  <c r="D103" i="35"/>
  <c r="D39" i="35"/>
  <c r="D40" i="35"/>
  <c r="F20" i="35"/>
  <c r="F22" i="35"/>
  <c r="F15" i="35"/>
  <c r="F12" i="35"/>
  <c r="F13" i="35"/>
  <c r="F14" i="35"/>
  <c r="F16" i="35"/>
  <c r="F17" i="35"/>
  <c r="F18" i="35"/>
  <c r="F19" i="35"/>
  <c r="F21" i="35"/>
  <c r="F23" i="35"/>
  <c r="F24" i="35"/>
  <c r="F30" i="35"/>
  <c r="F29" i="35"/>
  <c r="F31" i="35"/>
  <c r="F46" i="35"/>
  <c r="F45" i="35"/>
  <c r="F47" i="35"/>
  <c r="F48" i="35"/>
  <c r="F49" i="35"/>
  <c r="F50" i="35"/>
  <c r="F59" i="35"/>
  <c r="F55" i="35"/>
  <c r="F56" i="35"/>
  <c r="F57" i="35"/>
  <c r="F58" i="35"/>
  <c r="F60" i="35"/>
  <c r="F61" i="35"/>
  <c r="F62" i="35"/>
  <c r="F63" i="35"/>
  <c r="F64" i="35"/>
  <c r="F71" i="35"/>
  <c r="F69" i="35"/>
  <c r="F70" i="35"/>
  <c r="F72" i="35"/>
  <c r="F73" i="35"/>
  <c r="F79" i="35"/>
  <c r="F78" i="35"/>
  <c r="F80" i="35"/>
  <c r="F81" i="35"/>
  <c r="F82" i="35"/>
  <c r="F88" i="35"/>
  <c r="F87" i="35"/>
  <c r="F89" i="35"/>
  <c r="F90" i="35"/>
  <c r="F102" i="35"/>
  <c r="F98" i="35"/>
  <c r="F99" i="35"/>
  <c r="F100" i="35"/>
  <c r="F101" i="35"/>
  <c r="F103" i="35"/>
  <c r="F39" i="35"/>
  <c r="F40" i="35"/>
  <c r="H20" i="35"/>
  <c r="H22" i="35"/>
  <c r="AB22" i="35" s="1"/>
  <c r="AC22" i="35" s="1"/>
  <c r="H15" i="35"/>
  <c r="H12" i="35"/>
  <c r="H13" i="35"/>
  <c r="H14" i="35"/>
  <c r="AB14" i="35" s="1"/>
  <c r="AC14" i="35" s="1"/>
  <c r="H16" i="35"/>
  <c r="AB16" i="35" s="1"/>
  <c r="AC16" i="35" s="1"/>
  <c r="H17" i="35"/>
  <c r="H18" i="35"/>
  <c r="H19" i="35"/>
  <c r="H21" i="35"/>
  <c r="H23" i="35"/>
  <c r="H24" i="35"/>
  <c r="H30" i="35"/>
  <c r="H29" i="35"/>
  <c r="H31" i="35"/>
  <c r="AB31" i="35" s="1"/>
  <c r="AC31" i="35" s="1"/>
  <c r="H46" i="35"/>
  <c r="H45" i="35"/>
  <c r="H47" i="35"/>
  <c r="H48" i="35"/>
  <c r="H49" i="35"/>
  <c r="H50" i="35"/>
  <c r="AB50" i="35" s="1"/>
  <c r="AC50" i="35" s="1"/>
  <c r="H59" i="35"/>
  <c r="H55" i="35"/>
  <c r="H56" i="35"/>
  <c r="H57" i="35"/>
  <c r="H58" i="35"/>
  <c r="H60" i="35"/>
  <c r="AB60" i="35" s="1"/>
  <c r="AC60" i="35" s="1"/>
  <c r="H61" i="35"/>
  <c r="H62" i="35"/>
  <c r="H63" i="35"/>
  <c r="H64" i="35"/>
  <c r="H71" i="35"/>
  <c r="H69" i="35"/>
  <c r="H70" i="35"/>
  <c r="H72" i="35"/>
  <c r="H73" i="35"/>
  <c r="H79" i="35"/>
  <c r="H78" i="35"/>
  <c r="H80" i="35"/>
  <c r="H81" i="35"/>
  <c r="H82" i="35"/>
  <c r="H88" i="35"/>
  <c r="H87" i="35"/>
  <c r="H89" i="35"/>
  <c r="H90" i="35"/>
  <c r="H102" i="35"/>
  <c r="H98" i="35"/>
  <c r="H105" i="35" s="1"/>
  <c r="H99" i="35"/>
  <c r="H100" i="35"/>
  <c r="H101" i="35"/>
  <c r="H103" i="35"/>
  <c r="H39" i="35"/>
  <c r="H40" i="35"/>
  <c r="J20" i="35"/>
  <c r="J22" i="35"/>
  <c r="J15" i="35"/>
  <c r="J12" i="35"/>
  <c r="J13" i="35"/>
  <c r="J14" i="35"/>
  <c r="J16" i="35"/>
  <c r="J17" i="35"/>
  <c r="J18" i="35"/>
  <c r="J19" i="35"/>
  <c r="J21" i="35"/>
  <c r="J23" i="35"/>
  <c r="J24" i="35"/>
  <c r="J30" i="35"/>
  <c r="J29" i="35"/>
  <c r="J31" i="35"/>
  <c r="J46" i="35"/>
  <c r="J45" i="35"/>
  <c r="J47" i="35"/>
  <c r="J52" i="35" s="1"/>
  <c r="J48" i="35"/>
  <c r="J49" i="35"/>
  <c r="J50" i="35"/>
  <c r="J59" i="35"/>
  <c r="J55" i="35"/>
  <c r="J56" i="35"/>
  <c r="J57" i="35"/>
  <c r="J58" i="35"/>
  <c r="J60" i="35"/>
  <c r="J61" i="35"/>
  <c r="J62" i="35"/>
  <c r="J63" i="35"/>
  <c r="J64" i="35"/>
  <c r="J71" i="35"/>
  <c r="J69" i="35"/>
  <c r="J70" i="35"/>
  <c r="J72" i="35"/>
  <c r="J73" i="35"/>
  <c r="J79" i="35"/>
  <c r="J78" i="35"/>
  <c r="J80" i="35"/>
  <c r="J81" i="35"/>
  <c r="J82" i="35"/>
  <c r="J88" i="35"/>
  <c r="J87" i="35"/>
  <c r="J89" i="35"/>
  <c r="J90" i="35"/>
  <c r="J102" i="35"/>
  <c r="J98" i="35"/>
  <c r="J99" i="35"/>
  <c r="J100" i="35"/>
  <c r="J101" i="35"/>
  <c r="J103" i="35"/>
  <c r="J39" i="35"/>
  <c r="J40" i="35"/>
  <c r="L20" i="35"/>
  <c r="L22" i="35"/>
  <c r="L15" i="35"/>
  <c r="L12" i="35"/>
  <c r="L13" i="35"/>
  <c r="L14" i="35"/>
  <c r="L16" i="35"/>
  <c r="L17" i="35"/>
  <c r="L18" i="35"/>
  <c r="L19" i="35"/>
  <c r="L21" i="35"/>
  <c r="L23" i="35"/>
  <c r="L24" i="35"/>
  <c r="L30" i="35"/>
  <c r="L29" i="35"/>
  <c r="L31" i="35"/>
  <c r="L46" i="35"/>
  <c r="L45" i="35"/>
  <c r="L47" i="35"/>
  <c r="L48" i="35"/>
  <c r="L49" i="35"/>
  <c r="L50" i="35"/>
  <c r="L59" i="35"/>
  <c r="L55" i="35"/>
  <c r="L56" i="35"/>
  <c r="L57" i="35"/>
  <c r="L58" i="35"/>
  <c r="L60" i="35"/>
  <c r="L61" i="35"/>
  <c r="L62" i="35"/>
  <c r="L63" i="35"/>
  <c r="L64" i="35"/>
  <c r="L71" i="35"/>
  <c r="L69" i="35"/>
  <c r="L70" i="35"/>
  <c r="L72" i="35"/>
  <c r="L73" i="35"/>
  <c r="L79" i="35"/>
  <c r="L78" i="35"/>
  <c r="L80" i="35"/>
  <c r="L81" i="35"/>
  <c r="L82" i="35"/>
  <c r="L88" i="35"/>
  <c r="L87" i="35"/>
  <c r="L89" i="35"/>
  <c r="L90" i="35"/>
  <c r="L102" i="35"/>
  <c r="L98" i="35"/>
  <c r="L105" i="35" s="1"/>
  <c r="L99" i="35"/>
  <c r="L100" i="35"/>
  <c r="L101" i="35"/>
  <c r="L103" i="35"/>
  <c r="L39" i="35"/>
  <c r="L40" i="35"/>
  <c r="N20" i="35"/>
  <c r="N22" i="35"/>
  <c r="N15" i="35"/>
  <c r="N12" i="35"/>
  <c r="N13" i="35"/>
  <c r="N14" i="35"/>
  <c r="N16" i="35"/>
  <c r="N17" i="35"/>
  <c r="N18" i="35"/>
  <c r="N19" i="35"/>
  <c r="N21" i="35"/>
  <c r="N23" i="35"/>
  <c r="N24" i="35"/>
  <c r="N30" i="35"/>
  <c r="N29" i="35"/>
  <c r="N31" i="35"/>
  <c r="N46" i="35"/>
  <c r="N45" i="35"/>
  <c r="N47" i="35"/>
  <c r="N48" i="35"/>
  <c r="N49" i="35"/>
  <c r="N50" i="35"/>
  <c r="N59" i="35"/>
  <c r="N55" i="35"/>
  <c r="N56" i="35"/>
  <c r="N57" i="35"/>
  <c r="N58" i="35"/>
  <c r="N60" i="35"/>
  <c r="N61" i="35"/>
  <c r="N62" i="35"/>
  <c r="N63" i="35"/>
  <c r="N64" i="35"/>
  <c r="N71" i="35"/>
  <c r="N69" i="35"/>
  <c r="N70" i="35"/>
  <c r="N72" i="35"/>
  <c r="N73" i="35"/>
  <c r="N79" i="35"/>
  <c r="N78" i="35"/>
  <c r="N80" i="35"/>
  <c r="N81" i="35"/>
  <c r="N82" i="35"/>
  <c r="N88" i="35"/>
  <c r="N87" i="35"/>
  <c r="N89" i="35"/>
  <c r="N90" i="35"/>
  <c r="N102" i="35"/>
  <c r="N98" i="35"/>
  <c r="N99" i="35"/>
  <c r="N100" i="35"/>
  <c r="N101" i="35"/>
  <c r="N103" i="35"/>
  <c r="N39" i="35"/>
  <c r="N40" i="35"/>
  <c r="P20" i="35"/>
  <c r="P22" i="35"/>
  <c r="P15" i="35"/>
  <c r="P12" i="35"/>
  <c r="P13" i="35"/>
  <c r="P14" i="35"/>
  <c r="P16" i="35"/>
  <c r="P17" i="35"/>
  <c r="P18" i="35"/>
  <c r="P19" i="35"/>
  <c r="P21" i="35"/>
  <c r="P23" i="35"/>
  <c r="P24" i="35"/>
  <c r="P30" i="35"/>
  <c r="P29" i="35"/>
  <c r="P31" i="35"/>
  <c r="P46" i="35"/>
  <c r="P45" i="35"/>
  <c r="P47" i="35"/>
  <c r="P48" i="35"/>
  <c r="P49" i="35"/>
  <c r="P50" i="35"/>
  <c r="P59" i="35"/>
  <c r="P55" i="35"/>
  <c r="P56" i="35"/>
  <c r="P57" i="35"/>
  <c r="P58" i="35"/>
  <c r="P60" i="35"/>
  <c r="P61" i="35"/>
  <c r="P62" i="35"/>
  <c r="P63" i="35"/>
  <c r="P64" i="35"/>
  <c r="P71" i="35"/>
  <c r="P69" i="35"/>
  <c r="P70" i="35"/>
  <c r="P72" i="35"/>
  <c r="P73" i="35"/>
  <c r="P79" i="35"/>
  <c r="P78" i="35"/>
  <c r="P80" i="35"/>
  <c r="P84" i="35" s="1"/>
  <c r="P81" i="35"/>
  <c r="P82" i="35"/>
  <c r="P88" i="35"/>
  <c r="P87" i="35"/>
  <c r="P89" i="35"/>
  <c r="P90" i="35"/>
  <c r="P102" i="35"/>
  <c r="P98" i="35"/>
  <c r="P105" i="35" s="1"/>
  <c r="P99" i="35"/>
  <c r="P100" i="35"/>
  <c r="P101" i="35"/>
  <c r="P103" i="35"/>
  <c r="P39" i="35"/>
  <c r="P40" i="35"/>
  <c r="R20" i="35"/>
  <c r="R22" i="35"/>
  <c r="R15" i="35"/>
  <c r="R12" i="35"/>
  <c r="R13" i="35"/>
  <c r="R14" i="35"/>
  <c r="R16" i="35"/>
  <c r="R17" i="35"/>
  <c r="R18" i="35"/>
  <c r="R19" i="35"/>
  <c r="R21" i="35"/>
  <c r="R23" i="35"/>
  <c r="R24" i="35"/>
  <c r="R30" i="35"/>
  <c r="R29" i="35"/>
  <c r="R31" i="35"/>
  <c r="R46" i="35"/>
  <c r="R45" i="35"/>
  <c r="R47" i="35"/>
  <c r="R48" i="35"/>
  <c r="R49" i="35"/>
  <c r="R50" i="35"/>
  <c r="R59" i="35"/>
  <c r="R55" i="35"/>
  <c r="R56" i="35"/>
  <c r="R57" i="35"/>
  <c r="R58" i="35"/>
  <c r="R60" i="35"/>
  <c r="R61" i="35"/>
  <c r="R62" i="35"/>
  <c r="R63" i="35"/>
  <c r="R64" i="35"/>
  <c r="R71" i="35"/>
  <c r="R69" i="35"/>
  <c r="R70" i="35"/>
  <c r="R72" i="35"/>
  <c r="R73" i="35"/>
  <c r="R79" i="35"/>
  <c r="R78" i="35"/>
  <c r="R80" i="35"/>
  <c r="R81" i="35"/>
  <c r="R82" i="35"/>
  <c r="R88" i="35"/>
  <c r="R87" i="35"/>
  <c r="R89" i="35"/>
  <c r="R90" i="35"/>
  <c r="R102" i="35"/>
  <c r="R98" i="35"/>
  <c r="R99" i="35"/>
  <c r="R100" i="35"/>
  <c r="R101" i="35"/>
  <c r="R103" i="35"/>
  <c r="R39" i="35"/>
  <c r="R40" i="35"/>
  <c r="T20" i="35"/>
  <c r="T22" i="35"/>
  <c r="T15" i="35"/>
  <c r="T12" i="35"/>
  <c r="T13" i="35"/>
  <c r="T14" i="35"/>
  <c r="T16" i="35"/>
  <c r="T17" i="35"/>
  <c r="T18" i="35"/>
  <c r="T19" i="35"/>
  <c r="T21" i="35"/>
  <c r="T23" i="35"/>
  <c r="T24" i="35"/>
  <c r="T30" i="35"/>
  <c r="T29" i="35"/>
  <c r="T31" i="35"/>
  <c r="T46" i="35"/>
  <c r="T45" i="35"/>
  <c r="T47" i="35"/>
  <c r="T48" i="35"/>
  <c r="T49" i="35"/>
  <c r="T50" i="35"/>
  <c r="T59" i="35"/>
  <c r="T55" i="35"/>
  <c r="T56" i="35"/>
  <c r="T57" i="35"/>
  <c r="T58" i="35"/>
  <c r="T60" i="35"/>
  <c r="T61" i="35"/>
  <c r="T62" i="35"/>
  <c r="T63" i="35"/>
  <c r="T64" i="35"/>
  <c r="T71" i="35"/>
  <c r="T69" i="35"/>
  <c r="T70" i="35"/>
  <c r="T72" i="35"/>
  <c r="T73" i="35"/>
  <c r="T79" i="35"/>
  <c r="T78" i="35"/>
  <c r="T80" i="35"/>
  <c r="T81" i="35"/>
  <c r="T82" i="35"/>
  <c r="T88" i="35"/>
  <c r="T87" i="35"/>
  <c r="T89" i="35"/>
  <c r="T90" i="35"/>
  <c r="T102" i="35"/>
  <c r="T98" i="35"/>
  <c r="T105" i="35" s="1"/>
  <c r="T99" i="35"/>
  <c r="T100" i="35"/>
  <c r="T101" i="35"/>
  <c r="T103" i="35"/>
  <c r="T39" i="35"/>
  <c r="T40" i="35"/>
  <c r="V20" i="35"/>
  <c r="V22" i="35"/>
  <c r="V15" i="35"/>
  <c r="V12" i="35"/>
  <c r="V13" i="35"/>
  <c r="V14" i="35"/>
  <c r="V16" i="35"/>
  <c r="V17" i="35"/>
  <c r="V18" i="35"/>
  <c r="V19" i="35"/>
  <c r="V21" i="35"/>
  <c r="V23" i="35"/>
  <c r="V24" i="35"/>
  <c r="V30" i="35"/>
  <c r="V29" i="35"/>
  <c r="V31" i="35"/>
  <c r="V46" i="35"/>
  <c r="V45" i="35"/>
  <c r="V47" i="35"/>
  <c r="V48" i="35"/>
  <c r="V49" i="35"/>
  <c r="V50" i="35"/>
  <c r="V59" i="35"/>
  <c r="V55" i="35"/>
  <c r="V56" i="35"/>
  <c r="V57" i="35"/>
  <c r="V58" i="35"/>
  <c r="V60" i="35"/>
  <c r="V61" i="35"/>
  <c r="V62" i="35"/>
  <c r="V63" i="35"/>
  <c r="V64" i="35"/>
  <c r="V71" i="35"/>
  <c r="V69" i="35"/>
  <c r="V70" i="35"/>
  <c r="V72" i="35"/>
  <c r="V73" i="35"/>
  <c r="V79" i="35"/>
  <c r="V78" i="35"/>
  <c r="V80" i="35"/>
  <c r="V81" i="35"/>
  <c r="V82" i="35"/>
  <c r="V88" i="35"/>
  <c r="V87" i="35"/>
  <c r="V89" i="35"/>
  <c r="V90" i="35"/>
  <c r="V102" i="35"/>
  <c r="V98" i="35"/>
  <c r="V99" i="35"/>
  <c r="V100" i="35"/>
  <c r="V101" i="35"/>
  <c r="V103" i="35"/>
  <c r="V39" i="35"/>
  <c r="V40" i="35"/>
  <c r="X20" i="35"/>
  <c r="X22" i="35"/>
  <c r="X15" i="35"/>
  <c r="X12" i="35"/>
  <c r="X13" i="35"/>
  <c r="X14" i="35"/>
  <c r="X16" i="35"/>
  <c r="X17" i="35"/>
  <c r="X18" i="35"/>
  <c r="X19" i="35"/>
  <c r="X21" i="35"/>
  <c r="X23" i="35"/>
  <c r="X24" i="35"/>
  <c r="X30" i="35"/>
  <c r="X29" i="35"/>
  <c r="X31" i="35"/>
  <c r="X46" i="35"/>
  <c r="X45" i="35"/>
  <c r="X47" i="35"/>
  <c r="X48" i="35"/>
  <c r="X49" i="35"/>
  <c r="X50" i="35"/>
  <c r="X59" i="35"/>
  <c r="X55" i="35"/>
  <c r="X56" i="35"/>
  <c r="X57" i="35"/>
  <c r="X58" i="35"/>
  <c r="X60" i="35"/>
  <c r="X61" i="35"/>
  <c r="X62" i="35"/>
  <c r="X63" i="35"/>
  <c r="X64" i="35"/>
  <c r="X71" i="35"/>
  <c r="X69" i="35"/>
  <c r="X70" i="35"/>
  <c r="X72" i="35"/>
  <c r="X73" i="35"/>
  <c r="X79" i="35"/>
  <c r="X78" i="35"/>
  <c r="X80" i="35"/>
  <c r="X81" i="35"/>
  <c r="X82" i="35"/>
  <c r="X88" i="35"/>
  <c r="X87" i="35"/>
  <c r="X89" i="35"/>
  <c r="X90" i="35"/>
  <c r="X102" i="35"/>
  <c r="X98" i="35"/>
  <c r="X105" i="35" s="1"/>
  <c r="X99" i="35"/>
  <c r="X100" i="35"/>
  <c r="X101" i="35"/>
  <c r="X103" i="35"/>
  <c r="X39" i="35"/>
  <c r="X40" i="35"/>
  <c r="Z20" i="35"/>
  <c r="Z22" i="35"/>
  <c r="Z15" i="35"/>
  <c r="Z12" i="35"/>
  <c r="Z13" i="35"/>
  <c r="Z14" i="35"/>
  <c r="Z16" i="35"/>
  <c r="Z17" i="35"/>
  <c r="Z18" i="35"/>
  <c r="Z19" i="35"/>
  <c r="Z21" i="35"/>
  <c r="Z23" i="35"/>
  <c r="Z24" i="35"/>
  <c r="Z30" i="35"/>
  <c r="Z29" i="35"/>
  <c r="Z31" i="35"/>
  <c r="Z46" i="35"/>
  <c r="Z45" i="35"/>
  <c r="Z47" i="35"/>
  <c r="Z48" i="35"/>
  <c r="Z49" i="35"/>
  <c r="Z50" i="35"/>
  <c r="Z59" i="35"/>
  <c r="Z55" i="35"/>
  <c r="Z56" i="35"/>
  <c r="Z57" i="35"/>
  <c r="Z58" i="35"/>
  <c r="Z60" i="35"/>
  <c r="Z61" i="35"/>
  <c r="Z62" i="35"/>
  <c r="Z63" i="35"/>
  <c r="Z64" i="35"/>
  <c r="Z71" i="35"/>
  <c r="Z69" i="35"/>
  <c r="Z70" i="35"/>
  <c r="Z72" i="35"/>
  <c r="Z73" i="35"/>
  <c r="Z79" i="35"/>
  <c r="Z78" i="35"/>
  <c r="Z80" i="35"/>
  <c r="Z81" i="35"/>
  <c r="Z82" i="35"/>
  <c r="Z88" i="35"/>
  <c r="Z87" i="35"/>
  <c r="Z89" i="35"/>
  <c r="Z90" i="35"/>
  <c r="Z102" i="35"/>
  <c r="Z98" i="35"/>
  <c r="Z99" i="35"/>
  <c r="Z100" i="35"/>
  <c r="Z101" i="35"/>
  <c r="Z103" i="35"/>
  <c r="Z39" i="35"/>
  <c r="Z40" i="35"/>
  <c r="D113" i="35"/>
  <c r="D109" i="35"/>
  <c r="D110" i="35"/>
  <c r="D111" i="35"/>
  <c r="D112" i="35"/>
  <c r="D119" i="35"/>
  <c r="D136" i="35"/>
  <c r="D137" i="35"/>
  <c r="D118" i="35"/>
  <c r="D120" i="35"/>
  <c r="D121" i="35"/>
  <c r="D122" i="35"/>
  <c r="D123" i="35"/>
  <c r="D124" i="35"/>
  <c r="D125" i="35"/>
  <c r="D126" i="35"/>
  <c r="D127" i="35"/>
  <c r="D128" i="35"/>
  <c r="D129" i="35"/>
  <c r="D130" i="35"/>
  <c r="D131" i="35"/>
  <c r="D132" i="35"/>
  <c r="D133" i="35"/>
  <c r="D134" i="35"/>
  <c r="D135" i="35"/>
  <c r="D138" i="35"/>
  <c r="D139" i="35"/>
  <c r="D151" i="35"/>
  <c r="D147" i="35"/>
  <c r="D148" i="35"/>
  <c r="D149" i="35"/>
  <c r="D150" i="35"/>
  <c r="D152" i="35"/>
  <c r="D153" i="35"/>
  <c r="D164" i="35"/>
  <c r="D163" i="35"/>
  <c r="D157" i="35"/>
  <c r="D158" i="35"/>
  <c r="D159" i="35"/>
  <c r="D160" i="35"/>
  <c r="D161" i="35"/>
  <c r="D162" i="35"/>
  <c r="D165" i="35"/>
  <c r="D166" i="35"/>
  <c r="D167" i="35"/>
  <c r="D168" i="35"/>
  <c r="D176" i="35"/>
  <c r="D173" i="35"/>
  <c r="D174" i="35"/>
  <c r="D175" i="35"/>
  <c r="D185" i="35"/>
  <c r="D184" i="35"/>
  <c r="D186" i="35"/>
  <c r="D194" i="35"/>
  <c r="D191" i="35"/>
  <c r="D192" i="35"/>
  <c r="D193" i="35"/>
  <c r="D195" i="35"/>
  <c r="D196" i="35"/>
  <c r="D197" i="35"/>
  <c r="D198" i="35"/>
  <c r="D199" i="35"/>
  <c r="D200" i="35"/>
  <c r="D201" i="35"/>
  <c r="D202" i="35"/>
  <c r="D203" i="35"/>
  <c r="D204" i="35"/>
  <c r="D205" i="35"/>
  <c r="D215" i="35"/>
  <c r="D212" i="35"/>
  <c r="D213" i="35"/>
  <c r="D214" i="35"/>
  <c r="D216" i="35"/>
  <c r="D217" i="35"/>
  <c r="D218" i="35"/>
  <c r="D227" i="35"/>
  <c r="D222" i="35"/>
  <c r="D223" i="35"/>
  <c r="D224" i="35"/>
  <c r="D225" i="35"/>
  <c r="D226" i="35"/>
  <c r="D234" i="35"/>
  <c r="D232" i="35"/>
  <c r="D233" i="35"/>
  <c r="D235" i="35"/>
  <c r="D236" i="35"/>
  <c r="D242" i="35"/>
  <c r="D241" i="35"/>
  <c r="D250" i="35"/>
  <c r="D247" i="35"/>
  <c r="D248" i="35"/>
  <c r="D249" i="35"/>
  <c r="D259" i="35"/>
  <c r="D258" i="35"/>
  <c r="D261" i="35" s="1"/>
  <c r="D267" i="35"/>
  <c r="D264" i="35"/>
  <c r="D265" i="35"/>
  <c r="D266" i="35"/>
  <c r="D274" i="35"/>
  <c r="D272" i="35"/>
  <c r="D273" i="35"/>
  <c r="D275" i="35"/>
  <c r="F113" i="35"/>
  <c r="F109" i="35"/>
  <c r="F110" i="35"/>
  <c r="F111" i="35"/>
  <c r="F112" i="35"/>
  <c r="F119" i="35"/>
  <c r="F136" i="35"/>
  <c r="F137" i="35"/>
  <c r="F118" i="35"/>
  <c r="F120" i="35"/>
  <c r="F121" i="35"/>
  <c r="F122" i="35"/>
  <c r="F123" i="35"/>
  <c r="F124" i="35"/>
  <c r="F125" i="35"/>
  <c r="F126" i="35"/>
  <c r="F127" i="35"/>
  <c r="F128" i="35"/>
  <c r="F129" i="35"/>
  <c r="F130" i="35"/>
  <c r="F131" i="35"/>
  <c r="F132" i="35"/>
  <c r="F133" i="35"/>
  <c r="F134" i="35"/>
  <c r="F135" i="35"/>
  <c r="F138" i="35"/>
  <c r="F139" i="35"/>
  <c r="F151" i="35"/>
  <c r="F147" i="35"/>
  <c r="F148" i="35"/>
  <c r="F149" i="35"/>
  <c r="F150" i="35"/>
  <c r="F152" i="35"/>
  <c r="F153" i="35"/>
  <c r="F164" i="35"/>
  <c r="F163" i="35"/>
  <c r="F157" i="35"/>
  <c r="F158" i="35"/>
  <c r="F159" i="35"/>
  <c r="F160" i="35"/>
  <c r="F161" i="35"/>
  <c r="F162" i="35"/>
  <c r="F165" i="35"/>
  <c r="F166" i="35"/>
  <c r="F167" i="35"/>
  <c r="F168" i="35"/>
  <c r="F176" i="35"/>
  <c r="F173" i="35"/>
  <c r="F174" i="35"/>
  <c r="F175" i="35"/>
  <c r="F185" i="35"/>
  <c r="F184" i="35"/>
  <c r="F186" i="35"/>
  <c r="F194" i="35"/>
  <c r="F191" i="35"/>
  <c r="F192" i="35"/>
  <c r="F193" i="35"/>
  <c r="F195" i="35"/>
  <c r="F196" i="35"/>
  <c r="F197" i="35"/>
  <c r="F198" i="35"/>
  <c r="F199" i="35"/>
  <c r="F200" i="35"/>
  <c r="F201" i="35"/>
  <c r="F202" i="35"/>
  <c r="F203" i="35"/>
  <c r="F204" i="35"/>
  <c r="F205" i="35"/>
  <c r="F215" i="35"/>
  <c r="F212" i="35"/>
  <c r="F213" i="35"/>
  <c r="F214" i="35"/>
  <c r="F216" i="35"/>
  <c r="F217" i="35"/>
  <c r="F218" i="35"/>
  <c r="F227" i="35"/>
  <c r="F222" i="35"/>
  <c r="F223" i="35"/>
  <c r="F224" i="35"/>
  <c r="F225" i="35"/>
  <c r="F226" i="35"/>
  <c r="F234" i="35"/>
  <c r="F232" i="35"/>
  <c r="F233" i="35"/>
  <c r="F235" i="35"/>
  <c r="F236" i="35"/>
  <c r="F242" i="35"/>
  <c r="F241" i="35"/>
  <c r="F250" i="35"/>
  <c r="F247" i="35"/>
  <c r="F248" i="35"/>
  <c r="F249" i="35"/>
  <c r="F259" i="35"/>
  <c r="F258" i="35"/>
  <c r="F267" i="35"/>
  <c r="F264" i="35"/>
  <c r="F265" i="35"/>
  <c r="F266" i="35"/>
  <c r="F274" i="35"/>
  <c r="F272" i="35"/>
  <c r="F273" i="35"/>
  <c r="F275" i="35"/>
  <c r="H113" i="35"/>
  <c r="H109" i="35"/>
  <c r="H110" i="35"/>
  <c r="H111" i="35"/>
  <c r="H112" i="35"/>
  <c r="H119" i="35"/>
  <c r="H136" i="35"/>
  <c r="H137" i="35"/>
  <c r="H118" i="35"/>
  <c r="H120" i="35"/>
  <c r="H121" i="35"/>
  <c r="H122" i="35"/>
  <c r="H123" i="35"/>
  <c r="H124" i="35"/>
  <c r="H125" i="35"/>
  <c r="H126" i="35"/>
  <c r="H127" i="35"/>
  <c r="H128" i="35"/>
  <c r="H129" i="35"/>
  <c r="H130" i="35"/>
  <c r="H131" i="35"/>
  <c r="H132" i="35"/>
  <c r="H133" i="35"/>
  <c r="H134" i="35"/>
  <c r="H135" i="35"/>
  <c r="H138" i="35"/>
  <c r="H139" i="35"/>
  <c r="H151" i="35"/>
  <c r="H147" i="35"/>
  <c r="H148" i="35"/>
  <c r="H149" i="35"/>
  <c r="H150" i="35"/>
  <c r="H152" i="35"/>
  <c r="H153" i="35"/>
  <c r="H164" i="35"/>
  <c r="H163" i="35"/>
  <c r="H157" i="35"/>
  <c r="H158" i="35"/>
  <c r="H159" i="35"/>
  <c r="H160" i="35"/>
  <c r="H161" i="35"/>
  <c r="H162" i="35"/>
  <c r="H165" i="35"/>
  <c r="H166" i="35"/>
  <c r="H167" i="35"/>
  <c r="H168" i="35"/>
  <c r="H176" i="35"/>
  <c r="H173" i="35"/>
  <c r="H174" i="35"/>
  <c r="H175" i="35"/>
  <c r="H185" i="35"/>
  <c r="H184" i="35"/>
  <c r="H186" i="35"/>
  <c r="H194" i="35"/>
  <c r="H191" i="35"/>
  <c r="H192" i="35"/>
  <c r="H193" i="35"/>
  <c r="H195" i="35"/>
  <c r="H196" i="35"/>
  <c r="H197" i="35"/>
  <c r="H198" i="35"/>
  <c r="H199" i="35"/>
  <c r="H200" i="35"/>
  <c r="H201" i="35"/>
  <c r="H202" i="35"/>
  <c r="H203" i="35"/>
  <c r="H204" i="35"/>
  <c r="H205" i="35"/>
  <c r="H215" i="35"/>
  <c r="H212" i="35"/>
  <c r="H213" i="35"/>
  <c r="H214" i="35"/>
  <c r="H216" i="35"/>
  <c r="H217" i="35"/>
  <c r="H218" i="35"/>
  <c r="H227" i="35"/>
  <c r="H222" i="35"/>
  <c r="H223" i="35"/>
  <c r="H224" i="35"/>
  <c r="H225" i="35"/>
  <c r="H226" i="35"/>
  <c r="H234" i="35"/>
  <c r="H232" i="35"/>
  <c r="H233" i="35"/>
  <c r="H235" i="35"/>
  <c r="H236" i="35"/>
  <c r="H242" i="35"/>
  <c r="H241" i="35"/>
  <c r="H250" i="35"/>
  <c r="H247" i="35"/>
  <c r="H248" i="35"/>
  <c r="H249" i="35"/>
  <c r="H259" i="35"/>
  <c r="H258" i="35"/>
  <c r="H267" i="35"/>
  <c r="H264" i="35"/>
  <c r="H265" i="35"/>
  <c r="H266" i="35"/>
  <c r="H274" i="35"/>
  <c r="H272" i="35"/>
  <c r="H273" i="35"/>
  <c r="H275" i="35"/>
  <c r="J113" i="35"/>
  <c r="J109" i="35"/>
  <c r="J110" i="35"/>
  <c r="J111" i="35"/>
  <c r="J112" i="35"/>
  <c r="J119" i="35"/>
  <c r="J136" i="35"/>
  <c r="J137" i="35"/>
  <c r="J118" i="35"/>
  <c r="J120" i="35"/>
  <c r="J121" i="35"/>
  <c r="J122" i="35"/>
  <c r="J123" i="35"/>
  <c r="J124" i="35"/>
  <c r="J125" i="35"/>
  <c r="J126" i="35"/>
  <c r="J127" i="35"/>
  <c r="J128" i="35"/>
  <c r="J129" i="35"/>
  <c r="J130" i="35"/>
  <c r="J131" i="35"/>
  <c r="J132" i="35"/>
  <c r="J133" i="35"/>
  <c r="J134" i="35"/>
  <c r="J135" i="35"/>
  <c r="J138" i="35"/>
  <c r="J139" i="35"/>
  <c r="J151" i="35"/>
  <c r="J147" i="35"/>
  <c r="J148" i="35"/>
  <c r="J149" i="35"/>
  <c r="J150" i="35"/>
  <c r="J152" i="35"/>
  <c r="J153" i="35"/>
  <c r="J164" i="35"/>
  <c r="J163" i="35"/>
  <c r="J157" i="35"/>
  <c r="J158" i="35"/>
  <c r="J159" i="35"/>
  <c r="J160" i="35"/>
  <c r="J161" i="35"/>
  <c r="J162" i="35"/>
  <c r="J165" i="35"/>
  <c r="J166" i="35"/>
  <c r="J167" i="35"/>
  <c r="J168" i="35"/>
  <c r="J176" i="35"/>
  <c r="J173" i="35"/>
  <c r="J174" i="35"/>
  <c r="J175" i="35"/>
  <c r="J185" i="35"/>
  <c r="J184" i="35"/>
  <c r="J186" i="35"/>
  <c r="J194" i="35"/>
  <c r="J191" i="35"/>
  <c r="J192" i="35"/>
  <c r="J193" i="35"/>
  <c r="J195" i="35"/>
  <c r="J196" i="35"/>
  <c r="J197" i="35"/>
  <c r="J198" i="35"/>
  <c r="J199" i="35"/>
  <c r="J200" i="35"/>
  <c r="J201" i="35"/>
  <c r="J202" i="35"/>
  <c r="J203" i="35"/>
  <c r="J204" i="35"/>
  <c r="J205" i="35"/>
  <c r="J215" i="35"/>
  <c r="J212" i="35"/>
  <c r="J213" i="35"/>
  <c r="J214" i="35"/>
  <c r="J216" i="35"/>
  <c r="J217" i="35"/>
  <c r="J218" i="35"/>
  <c r="J227" i="35"/>
  <c r="J222" i="35"/>
  <c r="J223" i="35"/>
  <c r="J224" i="35"/>
  <c r="J225" i="35"/>
  <c r="J226" i="35"/>
  <c r="J234" i="35"/>
  <c r="J232" i="35"/>
  <c r="J233" i="35"/>
  <c r="J235" i="35"/>
  <c r="J236" i="35"/>
  <c r="J242" i="35"/>
  <c r="J241" i="35"/>
  <c r="J250" i="35"/>
  <c r="J247" i="35"/>
  <c r="J252" i="35" s="1"/>
  <c r="J248" i="35"/>
  <c r="J249" i="35"/>
  <c r="J259" i="35"/>
  <c r="J258" i="35"/>
  <c r="J267" i="35"/>
  <c r="J264" i="35"/>
  <c r="J265" i="35"/>
  <c r="J266" i="35"/>
  <c r="J274" i="35"/>
  <c r="J272" i="35"/>
  <c r="J273" i="35"/>
  <c r="J275" i="35"/>
  <c r="L113" i="35"/>
  <c r="L109" i="35"/>
  <c r="L110" i="35"/>
  <c r="L111" i="35"/>
  <c r="L112" i="35"/>
  <c r="L119" i="35"/>
  <c r="L136" i="35"/>
  <c r="L137" i="35"/>
  <c r="L118" i="35"/>
  <c r="L120" i="35"/>
  <c r="L121" i="35"/>
  <c r="L122" i="35"/>
  <c r="L123" i="35"/>
  <c r="L124" i="35"/>
  <c r="L125" i="35"/>
  <c r="L126" i="35"/>
  <c r="L127" i="35"/>
  <c r="L128" i="35"/>
  <c r="L129" i="35"/>
  <c r="L130" i="35"/>
  <c r="L131" i="35"/>
  <c r="L132" i="35"/>
  <c r="L133" i="35"/>
  <c r="L134" i="35"/>
  <c r="L135" i="35"/>
  <c r="L138" i="35"/>
  <c r="L139" i="35"/>
  <c r="L151" i="35"/>
  <c r="L147" i="35"/>
  <c r="L148" i="35"/>
  <c r="L149" i="35"/>
  <c r="L150" i="35"/>
  <c r="L152" i="35"/>
  <c r="L153" i="35"/>
  <c r="L164" i="35"/>
  <c r="L163" i="35"/>
  <c r="L157" i="35"/>
  <c r="L158" i="35"/>
  <c r="L159" i="35"/>
  <c r="L160" i="35"/>
  <c r="L161" i="35"/>
  <c r="L162" i="35"/>
  <c r="L165" i="35"/>
  <c r="L166" i="35"/>
  <c r="L167" i="35"/>
  <c r="L168" i="35"/>
  <c r="L176" i="35"/>
  <c r="L173" i="35"/>
  <c r="L174" i="35"/>
  <c r="L175" i="35"/>
  <c r="L185" i="35"/>
  <c r="L184" i="35"/>
  <c r="L186" i="35"/>
  <c r="L194" i="35"/>
  <c r="L191" i="35"/>
  <c r="L192" i="35"/>
  <c r="L193" i="35"/>
  <c r="L195" i="35"/>
  <c r="L196" i="35"/>
  <c r="L197" i="35"/>
  <c r="L198" i="35"/>
  <c r="L199" i="35"/>
  <c r="L200" i="35"/>
  <c r="L201" i="35"/>
  <c r="L202" i="35"/>
  <c r="L203" i="35"/>
  <c r="L204" i="35"/>
  <c r="L205" i="35"/>
  <c r="L215" i="35"/>
  <c r="L212" i="35"/>
  <c r="L213" i="35"/>
  <c r="L214" i="35"/>
  <c r="L216" i="35"/>
  <c r="L217" i="35"/>
  <c r="L218" i="35"/>
  <c r="L227" i="35"/>
  <c r="L222" i="35"/>
  <c r="L223" i="35"/>
  <c r="L224" i="35"/>
  <c r="L225" i="35"/>
  <c r="L226" i="35"/>
  <c r="L234" i="35"/>
  <c r="L232" i="35"/>
  <c r="L233" i="35"/>
  <c r="L235" i="35"/>
  <c r="L236" i="35"/>
  <c r="L242" i="35"/>
  <c r="L241" i="35"/>
  <c r="L250" i="35"/>
  <c r="L247" i="35"/>
  <c r="L248" i="35"/>
  <c r="L249" i="35"/>
  <c r="L259" i="35"/>
  <c r="L258" i="35"/>
  <c r="L267" i="35"/>
  <c r="L264" i="35"/>
  <c r="L265" i="35"/>
  <c r="L266" i="35"/>
  <c r="L274" i="35"/>
  <c r="L272" i="35"/>
  <c r="L273" i="35"/>
  <c r="L275" i="35"/>
  <c r="N113" i="35"/>
  <c r="N109" i="35"/>
  <c r="N110" i="35"/>
  <c r="N111" i="35"/>
  <c r="N112" i="35"/>
  <c r="N119" i="35"/>
  <c r="N136" i="35"/>
  <c r="N137" i="35"/>
  <c r="N118" i="35"/>
  <c r="N120" i="35"/>
  <c r="N121" i="35"/>
  <c r="N122" i="35"/>
  <c r="N123" i="35"/>
  <c r="N124" i="35"/>
  <c r="N125" i="35"/>
  <c r="N126" i="35"/>
  <c r="N127" i="35"/>
  <c r="N128" i="35"/>
  <c r="N129" i="35"/>
  <c r="N130" i="35"/>
  <c r="N131" i="35"/>
  <c r="N132" i="35"/>
  <c r="N133" i="35"/>
  <c r="N134" i="35"/>
  <c r="N135" i="35"/>
  <c r="N138" i="35"/>
  <c r="N139" i="35"/>
  <c r="N151" i="35"/>
  <c r="N147" i="35"/>
  <c r="N148" i="35"/>
  <c r="N149" i="35"/>
  <c r="N150" i="35"/>
  <c r="N152" i="35"/>
  <c r="N153" i="35"/>
  <c r="N164" i="35"/>
  <c r="N163" i="35"/>
  <c r="N157" i="35"/>
  <c r="N158" i="35"/>
  <c r="N159" i="35"/>
  <c r="N160" i="35"/>
  <c r="N161" i="35"/>
  <c r="N162" i="35"/>
  <c r="N165" i="35"/>
  <c r="N166" i="35"/>
  <c r="N167" i="35"/>
  <c r="N168" i="35"/>
  <c r="N176" i="35"/>
  <c r="N173" i="35"/>
  <c r="N174" i="35"/>
  <c r="N175" i="35"/>
  <c r="N185" i="35"/>
  <c r="N184" i="35"/>
  <c r="N186" i="35"/>
  <c r="N194" i="35"/>
  <c r="N191" i="35"/>
  <c r="N192" i="35"/>
  <c r="N193" i="35"/>
  <c r="N195" i="35"/>
  <c r="N196" i="35"/>
  <c r="N197" i="35"/>
  <c r="N198" i="35"/>
  <c r="N199" i="35"/>
  <c r="N200" i="35"/>
  <c r="N201" i="35"/>
  <c r="N202" i="35"/>
  <c r="N203" i="35"/>
  <c r="N204" i="35"/>
  <c r="N205" i="35"/>
  <c r="N215" i="35"/>
  <c r="N212" i="35"/>
  <c r="N213" i="35"/>
  <c r="N214" i="35"/>
  <c r="N216" i="35"/>
  <c r="N217" i="35"/>
  <c r="N218" i="35"/>
  <c r="N227" i="35"/>
  <c r="N222" i="35"/>
  <c r="N223" i="35"/>
  <c r="N224" i="35"/>
  <c r="N225" i="35"/>
  <c r="N226" i="35"/>
  <c r="N234" i="35"/>
  <c r="N232" i="35"/>
  <c r="N233" i="35"/>
  <c r="N235" i="35"/>
  <c r="N236" i="35"/>
  <c r="N242" i="35"/>
  <c r="N241" i="35"/>
  <c r="N250" i="35"/>
  <c r="N247" i="35"/>
  <c r="N252" i="35" s="1"/>
  <c r="N248" i="35"/>
  <c r="N249" i="35"/>
  <c r="N259" i="35"/>
  <c r="N258" i="35"/>
  <c r="N267" i="35"/>
  <c r="N264" i="35"/>
  <c r="N265" i="35"/>
  <c r="N266" i="35"/>
  <c r="N274" i="35"/>
  <c r="N272" i="35"/>
  <c r="N273" i="35"/>
  <c r="N275" i="35"/>
  <c r="P113" i="35"/>
  <c r="P109" i="35"/>
  <c r="P110" i="35"/>
  <c r="P111" i="35"/>
  <c r="P112" i="35"/>
  <c r="P119" i="35"/>
  <c r="P136" i="35"/>
  <c r="P137" i="35"/>
  <c r="P118" i="35"/>
  <c r="P120" i="35"/>
  <c r="P121" i="35"/>
  <c r="P122" i="35"/>
  <c r="P123" i="35"/>
  <c r="P124" i="35"/>
  <c r="P125" i="35"/>
  <c r="P126" i="35"/>
  <c r="P127" i="35"/>
  <c r="P128" i="35"/>
  <c r="P129" i="35"/>
  <c r="P130" i="35"/>
  <c r="P131" i="35"/>
  <c r="P132" i="35"/>
  <c r="P133" i="35"/>
  <c r="P134" i="35"/>
  <c r="P135" i="35"/>
  <c r="P138" i="35"/>
  <c r="P139" i="35"/>
  <c r="P151" i="35"/>
  <c r="P147" i="35"/>
  <c r="P148" i="35"/>
  <c r="P149" i="35"/>
  <c r="P150" i="35"/>
  <c r="P152" i="35"/>
  <c r="P153" i="35"/>
  <c r="P164" i="35"/>
  <c r="P163" i="35"/>
  <c r="P157" i="35"/>
  <c r="P158" i="35"/>
  <c r="P159" i="35"/>
  <c r="P160" i="35"/>
  <c r="P161" i="35"/>
  <c r="P162" i="35"/>
  <c r="P165" i="35"/>
  <c r="P166" i="35"/>
  <c r="P167" i="35"/>
  <c r="P168" i="35"/>
  <c r="P176" i="35"/>
  <c r="P173" i="35"/>
  <c r="P174" i="35"/>
  <c r="P175" i="35"/>
  <c r="P185" i="35"/>
  <c r="P184" i="35"/>
  <c r="P186" i="35"/>
  <c r="P194" i="35"/>
  <c r="P191" i="35"/>
  <c r="P192" i="35"/>
  <c r="P193" i="35"/>
  <c r="P195" i="35"/>
  <c r="P196" i="35"/>
  <c r="P197" i="35"/>
  <c r="P198" i="35"/>
  <c r="P199" i="35"/>
  <c r="P200" i="35"/>
  <c r="P201" i="35"/>
  <c r="P202" i="35"/>
  <c r="P203" i="35"/>
  <c r="P204" i="35"/>
  <c r="P205" i="35"/>
  <c r="P215" i="35"/>
  <c r="P212" i="35"/>
  <c r="P213" i="35"/>
  <c r="P214" i="35"/>
  <c r="P216" i="35"/>
  <c r="P217" i="35"/>
  <c r="P218" i="35"/>
  <c r="P227" i="35"/>
  <c r="P222" i="35"/>
  <c r="P223" i="35"/>
  <c r="P224" i="35"/>
  <c r="P225" i="35"/>
  <c r="P226" i="35"/>
  <c r="P234" i="35"/>
  <c r="P232" i="35"/>
  <c r="P233" i="35"/>
  <c r="P235" i="35"/>
  <c r="P236" i="35"/>
  <c r="P242" i="35"/>
  <c r="P241" i="35"/>
  <c r="P250" i="35"/>
  <c r="P247" i="35"/>
  <c r="P248" i="35"/>
  <c r="P249" i="35"/>
  <c r="P259" i="35"/>
  <c r="P258" i="35"/>
  <c r="P267" i="35"/>
  <c r="P264" i="35"/>
  <c r="P265" i="35"/>
  <c r="P266" i="35"/>
  <c r="P274" i="35"/>
  <c r="P272" i="35"/>
  <c r="P277" i="35" s="1"/>
  <c r="P273" i="35"/>
  <c r="P275" i="35"/>
  <c r="R113" i="35"/>
  <c r="R109" i="35"/>
  <c r="R110" i="35"/>
  <c r="R111" i="35"/>
  <c r="R112" i="35"/>
  <c r="R119" i="35"/>
  <c r="R136" i="35"/>
  <c r="R137" i="35"/>
  <c r="R118" i="35"/>
  <c r="R120" i="35"/>
  <c r="R121" i="35"/>
  <c r="R122" i="35"/>
  <c r="R123" i="35"/>
  <c r="R124" i="35"/>
  <c r="R125" i="35"/>
  <c r="R126" i="35"/>
  <c r="R127" i="35"/>
  <c r="R128" i="35"/>
  <c r="R129" i="35"/>
  <c r="R130" i="35"/>
  <c r="R131" i="35"/>
  <c r="R132" i="35"/>
  <c r="R133" i="35"/>
  <c r="R134" i="35"/>
  <c r="R135" i="35"/>
  <c r="R138" i="35"/>
  <c r="R139" i="35"/>
  <c r="R151" i="35"/>
  <c r="R147" i="35"/>
  <c r="R148" i="35"/>
  <c r="R149" i="35"/>
  <c r="R150" i="35"/>
  <c r="R152" i="35"/>
  <c r="R153" i="35"/>
  <c r="R164" i="35"/>
  <c r="R163" i="35"/>
  <c r="R157" i="35"/>
  <c r="R158" i="35"/>
  <c r="R159" i="35"/>
  <c r="R160" i="35"/>
  <c r="R161" i="35"/>
  <c r="R162" i="35"/>
  <c r="R165" i="35"/>
  <c r="R166" i="35"/>
  <c r="R167" i="35"/>
  <c r="R168" i="35"/>
  <c r="R176" i="35"/>
  <c r="R173" i="35"/>
  <c r="R174" i="35"/>
  <c r="R175" i="35"/>
  <c r="R185" i="35"/>
  <c r="R184" i="35"/>
  <c r="R186" i="35"/>
  <c r="R194" i="35"/>
  <c r="R191" i="35"/>
  <c r="R192" i="35"/>
  <c r="R193" i="35"/>
  <c r="R195" i="35"/>
  <c r="R196" i="35"/>
  <c r="R197" i="35"/>
  <c r="R198" i="35"/>
  <c r="R199" i="35"/>
  <c r="R200" i="35"/>
  <c r="R201" i="35"/>
  <c r="R202" i="35"/>
  <c r="R203" i="35"/>
  <c r="R204" i="35"/>
  <c r="R205" i="35"/>
  <c r="R215" i="35"/>
  <c r="R212" i="35"/>
  <c r="R213" i="35"/>
  <c r="R214" i="35"/>
  <c r="R216" i="35"/>
  <c r="R217" i="35"/>
  <c r="R218" i="35"/>
  <c r="R227" i="35"/>
  <c r="R222" i="35"/>
  <c r="R223" i="35"/>
  <c r="R224" i="35"/>
  <c r="R225" i="35"/>
  <c r="R226" i="35"/>
  <c r="R234" i="35"/>
  <c r="R232" i="35"/>
  <c r="R233" i="35"/>
  <c r="R235" i="35"/>
  <c r="R236" i="35"/>
  <c r="R238" i="35" s="1"/>
  <c r="R242" i="35"/>
  <c r="R241" i="35"/>
  <c r="R250" i="35"/>
  <c r="R247" i="35"/>
  <c r="R248" i="35"/>
  <c r="R249" i="35"/>
  <c r="R259" i="35"/>
  <c r="R258" i="35"/>
  <c r="R267" i="35"/>
  <c r="R264" i="35"/>
  <c r="R265" i="35"/>
  <c r="R266" i="35"/>
  <c r="R274" i="35"/>
  <c r="R272" i="35"/>
  <c r="R273" i="35"/>
  <c r="R275" i="35"/>
  <c r="T113" i="35"/>
  <c r="T109" i="35"/>
  <c r="T110" i="35"/>
  <c r="T111" i="35"/>
  <c r="T112" i="35"/>
  <c r="T119" i="35"/>
  <c r="T136" i="35"/>
  <c r="T137" i="35"/>
  <c r="T118" i="35"/>
  <c r="T120" i="35"/>
  <c r="T121" i="35"/>
  <c r="T122" i="35"/>
  <c r="T123" i="35"/>
  <c r="T124" i="35"/>
  <c r="T125" i="35"/>
  <c r="T126" i="35"/>
  <c r="T127" i="35"/>
  <c r="T128" i="35"/>
  <c r="T129" i="35"/>
  <c r="T130" i="35"/>
  <c r="T131" i="35"/>
  <c r="T132" i="35"/>
  <c r="T133" i="35"/>
  <c r="T134" i="35"/>
  <c r="T135" i="35"/>
  <c r="T138" i="35"/>
  <c r="T139" i="35"/>
  <c r="T151" i="35"/>
  <c r="T147" i="35"/>
  <c r="T148" i="35"/>
  <c r="T149" i="35"/>
  <c r="T150" i="35"/>
  <c r="T152" i="35"/>
  <c r="T153" i="35"/>
  <c r="T164" i="35"/>
  <c r="T163" i="35"/>
  <c r="T157" i="35"/>
  <c r="T158" i="35"/>
  <c r="T159" i="35"/>
  <c r="T160" i="35"/>
  <c r="T161" i="35"/>
  <c r="T162" i="35"/>
  <c r="T165" i="35"/>
  <c r="T166" i="35"/>
  <c r="T167" i="35"/>
  <c r="T168" i="35"/>
  <c r="T176" i="35"/>
  <c r="T173" i="35"/>
  <c r="T174" i="35"/>
  <c r="T175" i="35"/>
  <c r="T185" i="35"/>
  <c r="T184" i="35"/>
  <c r="T186" i="35"/>
  <c r="T194" i="35"/>
  <c r="T191" i="35"/>
  <c r="T192" i="35"/>
  <c r="T193" i="35"/>
  <c r="T195" i="35"/>
  <c r="T196" i="35"/>
  <c r="T197" i="35"/>
  <c r="T198" i="35"/>
  <c r="T199" i="35"/>
  <c r="T200" i="35"/>
  <c r="T201" i="35"/>
  <c r="T202" i="35"/>
  <c r="T203" i="35"/>
  <c r="T204" i="35"/>
  <c r="T205" i="35"/>
  <c r="T215" i="35"/>
  <c r="T212" i="35"/>
  <c r="T213" i="35"/>
  <c r="T214" i="35"/>
  <c r="T216" i="35"/>
  <c r="T217" i="35"/>
  <c r="T218" i="35"/>
  <c r="T227" i="35"/>
  <c r="T222" i="35"/>
  <c r="T223" i="35"/>
  <c r="T224" i="35"/>
  <c r="T225" i="35"/>
  <c r="T226" i="35"/>
  <c r="T234" i="35"/>
  <c r="T232" i="35"/>
  <c r="T233" i="35"/>
  <c r="T235" i="35"/>
  <c r="T236" i="35"/>
  <c r="T242" i="35"/>
  <c r="T241" i="35"/>
  <c r="T250" i="35"/>
  <c r="T247" i="35"/>
  <c r="T248" i="35"/>
  <c r="T249" i="35"/>
  <c r="T259" i="35"/>
  <c r="T258" i="35"/>
  <c r="T267" i="35"/>
  <c r="T264" i="35"/>
  <c r="T265" i="35"/>
  <c r="T266" i="35"/>
  <c r="T274" i="35"/>
  <c r="T272" i="35"/>
  <c r="T277" i="35" s="1"/>
  <c r="T273" i="35"/>
  <c r="T275" i="35"/>
  <c r="V113" i="35"/>
  <c r="V109" i="35"/>
  <c r="V110" i="35"/>
  <c r="V111" i="35"/>
  <c r="V112" i="35"/>
  <c r="V119" i="35"/>
  <c r="V136" i="35"/>
  <c r="V137" i="35"/>
  <c r="V118" i="35"/>
  <c r="V120" i="35"/>
  <c r="V121" i="35"/>
  <c r="V122" i="35"/>
  <c r="V123" i="35"/>
  <c r="V124" i="35"/>
  <c r="V125" i="35"/>
  <c r="V126" i="35"/>
  <c r="V127" i="35"/>
  <c r="V128" i="35"/>
  <c r="V129" i="35"/>
  <c r="V130" i="35"/>
  <c r="V131" i="35"/>
  <c r="V132" i="35"/>
  <c r="V133" i="35"/>
  <c r="V134" i="35"/>
  <c r="V135" i="35"/>
  <c r="V138" i="35"/>
  <c r="V139" i="35"/>
  <c r="V151" i="35"/>
  <c r="V147" i="35"/>
  <c r="V148" i="35"/>
  <c r="V149" i="35"/>
  <c r="V150" i="35"/>
  <c r="V152" i="35"/>
  <c r="V153" i="35"/>
  <c r="V164" i="35"/>
  <c r="V163" i="35"/>
  <c r="V157" i="35"/>
  <c r="V158" i="35"/>
  <c r="V159" i="35"/>
  <c r="V160" i="35"/>
  <c r="V161" i="35"/>
  <c r="V162" i="35"/>
  <c r="V165" i="35"/>
  <c r="V166" i="35"/>
  <c r="V167" i="35"/>
  <c r="V168" i="35"/>
  <c r="V176" i="35"/>
  <c r="V173" i="35"/>
  <c r="V174" i="35"/>
  <c r="V175" i="35"/>
  <c r="V185" i="35"/>
  <c r="V184" i="35"/>
  <c r="V186" i="35"/>
  <c r="V194" i="35"/>
  <c r="V191" i="35"/>
  <c r="V192" i="35"/>
  <c r="V193" i="35"/>
  <c r="V195" i="35"/>
  <c r="V196" i="35"/>
  <c r="V197" i="35"/>
  <c r="V198" i="35"/>
  <c r="V199" i="35"/>
  <c r="V200" i="35"/>
  <c r="V201" i="35"/>
  <c r="V202" i="35"/>
  <c r="V203" i="35"/>
  <c r="V204" i="35"/>
  <c r="V205" i="35"/>
  <c r="V215" i="35"/>
  <c r="V212" i="35"/>
  <c r="V213" i="35"/>
  <c r="V214" i="35"/>
  <c r="V216" i="35"/>
  <c r="V217" i="35"/>
  <c r="V218" i="35"/>
  <c r="V227" i="35"/>
  <c r="V222" i="35"/>
  <c r="V223" i="35"/>
  <c r="V224" i="35"/>
  <c r="V225" i="35"/>
  <c r="V226" i="35"/>
  <c r="V234" i="35"/>
  <c r="V232" i="35"/>
  <c r="V233" i="35"/>
  <c r="V235" i="35"/>
  <c r="V236" i="35"/>
  <c r="V242" i="35"/>
  <c r="V241" i="35"/>
  <c r="V250" i="35"/>
  <c r="V247" i="35"/>
  <c r="V248" i="35"/>
  <c r="V249" i="35"/>
  <c r="V259" i="35"/>
  <c r="V258" i="35"/>
  <c r="V267" i="35"/>
  <c r="V264" i="35"/>
  <c r="V265" i="35"/>
  <c r="V266" i="35"/>
  <c r="V274" i="35"/>
  <c r="V272" i="35"/>
  <c r="V273" i="35"/>
  <c r="V275" i="35"/>
  <c r="X113" i="35"/>
  <c r="X109" i="35"/>
  <c r="X110" i="35"/>
  <c r="X111" i="35"/>
  <c r="X112" i="35"/>
  <c r="X119" i="35"/>
  <c r="X136" i="35"/>
  <c r="X137" i="35"/>
  <c r="X118" i="35"/>
  <c r="X120" i="35"/>
  <c r="X121" i="35"/>
  <c r="X122" i="35"/>
  <c r="X123" i="35"/>
  <c r="X124" i="35"/>
  <c r="X125" i="35"/>
  <c r="X126" i="35"/>
  <c r="X127" i="35"/>
  <c r="X128" i="35"/>
  <c r="X129" i="35"/>
  <c r="X130" i="35"/>
  <c r="X131" i="35"/>
  <c r="X132" i="35"/>
  <c r="X133" i="35"/>
  <c r="X134" i="35"/>
  <c r="X135" i="35"/>
  <c r="X138" i="35"/>
  <c r="X139" i="35"/>
  <c r="X151" i="35"/>
  <c r="X147" i="35"/>
  <c r="X148" i="35"/>
  <c r="X149" i="35"/>
  <c r="X150" i="35"/>
  <c r="X152" i="35"/>
  <c r="X153" i="35"/>
  <c r="X164" i="35"/>
  <c r="X163" i="35"/>
  <c r="X157" i="35"/>
  <c r="X158" i="35"/>
  <c r="X159" i="35"/>
  <c r="X160" i="35"/>
  <c r="X161" i="35"/>
  <c r="X162" i="35"/>
  <c r="X165" i="35"/>
  <c r="X166" i="35"/>
  <c r="X167" i="35"/>
  <c r="X168" i="35"/>
  <c r="X176" i="35"/>
  <c r="X173" i="35"/>
  <c r="X174" i="35"/>
  <c r="X175" i="35"/>
  <c r="X185" i="35"/>
  <c r="X184" i="35"/>
  <c r="X186" i="35"/>
  <c r="X194" i="35"/>
  <c r="X191" i="35"/>
  <c r="X192" i="35"/>
  <c r="X193" i="35"/>
  <c r="X195" i="35"/>
  <c r="X196" i="35"/>
  <c r="X197" i="35"/>
  <c r="X198" i="35"/>
  <c r="X199" i="35"/>
  <c r="X200" i="35"/>
  <c r="X201" i="35"/>
  <c r="X202" i="35"/>
  <c r="X203" i="35"/>
  <c r="X204" i="35"/>
  <c r="X205" i="35"/>
  <c r="X215" i="35"/>
  <c r="X212" i="35"/>
  <c r="X213" i="35"/>
  <c r="X214" i="35"/>
  <c r="X216" i="35"/>
  <c r="X217" i="35"/>
  <c r="X218" i="35"/>
  <c r="X227" i="35"/>
  <c r="X222" i="35"/>
  <c r="X223" i="35"/>
  <c r="X224" i="35"/>
  <c r="X225" i="35"/>
  <c r="X226" i="35"/>
  <c r="X234" i="35"/>
  <c r="X232" i="35"/>
  <c r="X233" i="35"/>
  <c r="X235" i="35"/>
  <c r="X236" i="35"/>
  <c r="X242" i="35"/>
  <c r="X241" i="35"/>
  <c r="X250" i="35"/>
  <c r="X247" i="35"/>
  <c r="X248" i="35"/>
  <c r="X249" i="35"/>
  <c r="X259" i="35"/>
  <c r="X258" i="35"/>
  <c r="X267" i="35"/>
  <c r="X264" i="35"/>
  <c r="X265" i="35"/>
  <c r="X266" i="35"/>
  <c r="X274" i="35"/>
  <c r="X272" i="35"/>
  <c r="X273" i="35"/>
  <c r="X275" i="35"/>
  <c r="Z113" i="35"/>
  <c r="Z109" i="35"/>
  <c r="Z110" i="35"/>
  <c r="Z111" i="35"/>
  <c r="Z112" i="35"/>
  <c r="AB112" i="35" s="1"/>
  <c r="AC112" i="35" s="1"/>
  <c r="Z119" i="35"/>
  <c r="Z136" i="35"/>
  <c r="Z137" i="35"/>
  <c r="Z118" i="35"/>
  <c r="Z120" i="35"/>
  <c r="Z121" i="35"/>
  <c r="Z122" i="35"/>
  <c r="Z123" i="35"/>
  <c r="Z124" i="35"/>
  <c r="Z125" i="35"/>
  <c r="Z126" i="35"/>
  <c r="Z127" i="35"/>
  <c r="Z128" i="35"/>
  <c r="Z129" i="35"/>
  <c r="Z130" i="35"/>
  <c r="Z131" i="35"/>
  <c r="Z132" i="35"/>
  <c r="Z133" i="35"/>
  <c r="Z134" i="35"/>
  <c r="Z135" i="35"/>
  <c r="Z138" i="35"/>
  <c r="Z139" i="35"/>
  <c r="Z151" i="35"/>
  <c r="Z147" i="35"/>
  <c r="Z148" i="35"/>
  <c r="Z149" i="35"/>
  <c r="Z150" i="35"/>
  <c r="Z152" i="35"/>
  <c r="Z153" i="35"/>
  <c r="Z164" i="35"/>
  <c r="Z163" i="35"/>
  <c r="Z157" i="35"/>
  <c r="Z158" i="35"/>
  <c r="Z159" i="35"/>
  <c r="Z160" i="35"/>
  <c r="Z161" i="35"/>
  <c r="Z162" i="35"/>
  <c r="Z165" i="35"/>
  <c r="Z166" i="35"/>
  <c r="Z167" i="35"/>
  <c r="Z168" i="35"/>
  <c r="Z176" i="35"/>
  <c r="Z173" i="35"/>
  <c r="Z174" i="35"/>
  <c r="Z175" i="35"/>
  <c r="Z185" i="35"/>
  <c r="Z184" i="35"/>
  <c r="Z186" i="35"/>
  <c r="Z194" i="35"/>
  <c r="Z191" i="35"/>
  <c r="Z192" i="35"/>
  <c r="Z193" i="35"/>
  <c r="Z195" i="35"/>
  <c r="Z196" i="35"/>
  <c r="Z197" i="35"/>
  <c r="Z198" i="35"/>
  <c r="Z199" i="35"/>
  <c r="Z200" i="35"/>
  <c r="Z201" i="35"/>
  <c r="Z202" i="35"/>
  <c r="Z203" i="35"/>
  <c r="Z204" i="35"/>
  <c r="Z205" i="35"/>
  <c r="Z215" i="35"/>
  <c r="Z212" i="35"/>
  <c r="Z213" i="35"/>
  <c r="Z214" i="35"/>
  <c r="Z216" i="35"/>
  <c r="Z217" i="35"/>
  <c r="Z218" i="35"/>
  <c r="Z227" i="35"/>
  <c r="Z222" i="35"/>
  <c r="Z223" i="35"/>
  <c r="Z224" i="35"/>
  <c r="Z225" i="35"/>
  <c r="Z226" i="35"/>
  <c r="Z234" i="35"/>
  <c r="Z232" i="35"/>
  <c r="Z233" i="35"/>
  <c r="Z235" i="35"/>
  <c r="Z236" i="35"/>
  <c r="Z242" i="35"/>
  <c r="Z241" i="35"/>
  <c r="Z250" i="35"/>
  <c r="Z247" i="35"/>
  <c r="Z248" i="35"/>
  <c r="Z249" i="35"/>
  <c r="Z259" i="35"/>
  <c r="Z258" i="35"/>
  <c r="Z267" i="35"/>
  <c r="Z264" i="35"/>
  <c r="Z265" i="35"/>
  <c r="Z266" i="35"/>
  <c r="Z274" i="35"/>
  <c r="Z272" i="35"/>
  <c r="Z273" i="35"/>
  <c r="Z275" i="35"/>
  <c r="D116" i="1"/>
  <c r="D142" i="1"/>
  <c r="D155" i="1"/>
  <c r="D170" i="1"/>
  <c r="D178" i="1"/>
  <c r="D187" i="1"/>
  <c r="D206" i="1"/>
  <c r="D219" i="1"/>
  <c r="E26" i="8" s="1"/>
  <c r="D228" i="1"/>
  <c r="E27" i="8" s="1"/>
  <c r="D237" i="1"/>
  <c r="D243" i="1"/>
  <c r="D248" i="1"/>
  <c r="D256" i="1"/>
  <c r="D264" i="1"/>
  <c r="D270" i="1"/>
  <c r="AB21" i="35"/>
  <c r="AC21" i="35" s="1"/>
  <c r="D26" i="1"/>
  <c r="D33" i="1"/>
  <c r="D52" i="1"/>
  <c r="AB61" i="35"/>
  <c r="AC61" i="35" s="1"/>
  <c r="D67" i="1"/>
  <c r="D76" i="1"/>
  <c r="D85" i="1"/>
  <c r="AB88" i="35"/>
  <c r="AC88" i="35" s="1"/>
  <c r="D92" i="1"/>
  <c r="D104" i="1"/>
  <c r="E34" i="8" s="1"/>
  <c r="AB25" i="35"/>
  <c r="AC25" i="35" s="1"/>
  <c r="AB35" i="35"/>
  <c r="AC35" i="35" s="1"/>
  <c r="AB41" i="35"/>
  <c r="AC41" i="35" s="1"/>
  <c r="AB51" i="35"/>
  <c r="AC51" i="35" s="1"/>
  <c r="AB65" i="35"/>
  <c r="AC65" i="35" s="1"/>
  <c r="AB74" i="35"/>
  <c r="AC74" i="35" s="1"/>
  <c r="AB83" i="35"/>
  <c r="AC83" i="35" s="1"/>
  <c r="AB140" i="35"/>
  <c r="AC140" i="35" s="1"/>
  <c r="AB154" i="35"/>
  <c r="AC154" i="35" s="1"/>
  <c r="AB169" i="35"/>
  <c r="AC169" i="35" s="1"/>
  <c r="AB177" i="35"/>
  <c r="AC177" i="35" s="1"/>
  <c r="AB187" i="35"/>
  <c r="AC187" i="35" s="1"/>
  <c r="AB221" i="35"/>
  <c r="AC221" i="35" s="1"/>
  <c r="AB254" i="35"/>
  <c r="AC254" i="35" s="1"/>
  <c r="D42" i="1"/>
  <c r="E16" i="8" s="1"/>
  <c r="B3" i="35"/>
  <c r="B5" i="35"/>
  <c r="B7" i="35"/>
  <c r="B7" i="1"/>
  <c r="B5" i="1"/>
  <c r="B3" i="1"/>
  <c r="E17" i="8"/>
  <c r="J277" i="35"/>
  <c r="T42" i="35"/>
  <c r="L42" i="35"/>
  <c r="D42" i="35"/>
  <c r="AB153" i="35"/>
  <c r="AC153" i="35" s="1"/>
  <c r="N277" i="35"/>
  <c r="F84" i="35"/>
  <c r="P252" i="35"/>
  <c r="L277" i="35"/>
  <c r="H252" i="35"/>
  <c r="D277" i="35"/>
  <c r="T252" i="35"/>
  <c r="L252" i="35"/>
  <c r="Z105" i="35"/>
  <c r="V105" i="35"/>
  <c r="R105" i="35"/>
  <c r="P92" i="35"/>
  <c r="N105" i="35"/>
  <c r="J105" i="35"/>
  <c r="F105" i="35"/>
  <c r="H42" i="35"/>
  <c r="AB102" i="35" l="1"/>
  <c r="AC102" i="35" s="1"/>
  <c r="AB80" i="35"/>
  <c r="AC80" i="35" s="1"/>
  <c r="AB98" i="35"/>
  <c r="AC98" i="35" s="1"/>
  <c r="X141" i="35"/>
  <c r="R244" i="35"/>
  <c r="P155" i="35"/>
  <c r="J244" i="35"/>
  <c r="H261" i="35"/>
  <c r="F244" i="35"/>
  <c r="F170" i="35"/>
  <c r="D229" i="35"/>
  <c r="V26" i="35"/>
  <c r="T52" i="35"/>
  <c r="F26" i="35"/>
  <c r="Z92" i="35"/>
  <c r="V92" i="35"/>
  <c r="R92" i="35"/>
  <c r="N92" i="35"/>
  <c r="J92" i="35"/>
  <c r="R269" i="35"/>
  <c r="J178" i="35"/>
  <c r="H229" i="35"/>
  <c r="Z33" i="35"/>
  <c r="V66" i="35"/>
  <c r="V33" i="35"/>
  <c r="R33" i="35"/>
  <c r="N66" i="35"/>
  <c r="N33" i="35"/>
  <c r="J33" i="35"/>
  <c r="H92" i="35"/>
  <c r="AB100" i="35"/>
  <c r="AC100" i="35" s="1"/>
  <c r="AB57" i="35"/>
  <c r="AC57" i="35" s="1"/>
  <c r="AB30" i="35"/>
  <c r="AC30" i="35" s="1"/>
  <c r="AB87" i="35"/>
  <c r="AC87" i="35" s="1"/>
  <c r="AB64" i="35"/>
  <c r="AC64" i="35" s="1"/>
  <c r="AB48" i="35"/>
  <c r="AC48" i="35" s="1"/>
  <c r="AB17" i="35"/>
  <c r="AC17" i="35" s="1"/>
  <c r="J207" i="35"/>
  <c r="J141" i="35"/>
  <c r="AB148" i="35"/>
  <c r="AC148" i="35" s="1"/>
  <c r="D220" i="35"/>
  <c r="N52" i="35"/>
  <c r="N26" i="35"/>
  <c r="AB40" i="35"/>
  <c r="AC40" i="35" s="1"/>
  <c r="AB82" i="35"/>
  <c r="AC82" i="35" s="1"/>
  <c r="AB62" i="35"/>
  <c r="AC62" i="35" s="1"/>
  <c r="F52" i="35"/>
  <c r="AB72" i="35"/>
  <c r="AC72" i="35" s="1"/>
  <c r="AB55" i="35"/>
  <c r="AC55" i="35" s="1"/>
  <c r="AB23" i="35"/>
  <c r="AC23" i="35" s="1"/>
  <c r="J188" i="35"/>
  <c r="F188" i="35"/>
  <c r="T261" i="35"/>
  <c r="T188" i="35"/>
  <c r="P188" i="35"/>
  <c r="J220" i="35"/>
  <c r="F220" i="35"/>
  <c r="AB132" i="35"/>
  <c r="AC132" i="35" s="1"/>
  <c r="D188" i="35"/>
  <c r="X84" i="35"/>
  <c r="J75" i="35"/>
  <c r="AB90" i="35"/>
  <c r="AC90" i="35" s="1"/>
  <c r="AB69" i="35"/>
  <c r="AC69" i="35" s="1"/>
  <c r="AB19" i="35"/>
  <c r="AC19" i="35" s="1"/>
  <c r="AB103" i="35"/>
  <c r="AC103" i="35" s="1"/>
  <c r="D66" i="35"/>
  <c r="D181" i="1"/>
  <c r="E24" i="8" s="1"/>
  <c r="F33" i="35"/>
  <c r="T207" i="35"/>
  <c r="R261" i="35"/>
  <c r="R220" i="35"/>
  <c r="R188" i="35"/>
  <c r="R178" i="35"/>
  <c r="R155" i="35"/>
  <c r="R115" i="35"/>
  <c r="P229" i="35"/>
  <c r="P220" i="35"/>
  <c r="P207" i="35"/>
  <c r="P178" i="35"/>
  <c r="P170" i="35"/>
  <c r="P141" i="35"/>
  <c r="N178" i="35"/>
  <c r="N155" i="35"/>
  <c r="L229" i="35"/>
  <c r="L220" i="35"/>
  <c r="L207" i="35"/>
  <c r="L188" i="35"/>
  <c r="AB241" i="35"/>
  <c r="AC241" i="35" s="1"/>
  <c r="AB192" i="35"/>
  <c r="AC192" i="35" s="1"/>
  <c r="AB184" i="35"/>
  <c r="AC184" i="35" s="1"/>
  <c r="AB272" i="35"/>
  <c r="AC272" i="35" s="1"/>
  <c r="L178" i="35"/>
  <c r="L170" i="35"/>
  <c r="L141" i="35"/>
  <c r="J261" i="35"/>
  <c r="J238" i="35"/>
  <c r="J255" i="35" s="1"/>
  <c r="J155" i="35"/>
  <c r="J115" i="35"/>
  <c r="H269" i="35"/>
  <c r="H244" i="35"/>
  <c r="H238" i="35"/>
  <c r="H255" i="35" s="1"/>
  <c r="H220" i="35"/>
  <c r="H207" i="35"/>
  <c r="H188" i="35"/>
  <c r="H170" i="35"/>
  <c r="H155" i="35"/>
  <c r="F229" i="35"/>
  <c r="F207" i="35"/>
  <c r="F209" i="35" s="1"/>
  <c r="F178" i="35"/>
  <c r="F155" i="35"/>
  <c r="F141" i="35"/>
  <c r="F115" i="35"/>
  <c r="D269" i="35"/>
  <c r="D280" i="35" s="1"/>
  <c r="D207" i="35"/>
  <c r="D178" i="35"/>
  <c r="D170" i="35"/>
  <c r="D141" i="35"/>
  <c r="Z84" i="35"/>
  <c r="Z75" i="35"/>
  <c r="Z52" i="35"/>
  <c r="X92" i="35"/>
  <c r="X75" i="35"/>
  <c r="X52" i="35"/>
  <c r="V42" i="35"/>
  <c r="V84" i="35"/>
  <c r="V75" i="35"/>
  <c r="V52" i="35"/>
  <c r="T92" i="35"/>
  <c r="T84" i="35"/>
  <c r="T66" i="35"/>
  <c r="T26" i="35"/>
  <c r="R42" i="35"/>
  <c r="R84" i="35"/>
  <c r="R66" i="35"/>
  <c r="R52" i="35"/>
  <c r="R26" i="35"/>
  <c r="P75" i="35"/>
  <c r="P66" i="35"/>
  <c r="P52" i="35"/>
  <c r="P26" i="35"/>
  <c r="N42" i="35"/>
  <c r="N75" i="35"/>
  <c r="L92" i="35"/>
  <c r="L75" i="35"/>
  <c r="L66" i="35"/>
  <c r="L52" i="35"/>
  <c r="L33" i="35"/>
  <c r="L26" i="35"/>
  <c r="J42" i="35"/>
  <c r="J84" i="35"/>
  <c r="J26" i="35"/>
  <c r="H84" i="35"/>
  <c r="H75" i="35"/>
  <c r="H52" i="35"/>
  <c r="H33" i="35"/>
  <c r="H26" i="35"/>
  <c r="AB99" i="35"/>
  <c r="AC99" i="35" s="1"/>
  <c r="F92" i="35"/>
  <c r="AB73" i="35"/>
  <c r="AC73" i="35" s="1"/>
  <c r="F75" i="35"/>
  <c r="F66" i="35"/>
  <c r="F95" i="35" s="1"/>
  <c r="AB46" i="35"/>
  <c r="AC46" i="35" s="1"/>
  <c r="AB24" i="35"/>
  <c r="AC24" i="35" s="1"/>
  <c r="AB18" i="35"/>
  <c r="AC18" i="35" s="1"/>
  <c r="AB13" i="35"/>
  <c r="AC13" i="35" s="1"/>
  <c r="AB20" i="35"/>
  <c r="AC20" i="35" s="1"/>
  <c r="AB101" i="35"/>
  <c r="AC101" i="35" s="1"/>
  <c r="D92" i="35"/>
  <c r="AB92" i="35" s="1"/>
  <c r="AC92" i="35" s="1"/>
  <c r="AB78" i="35"/>
  <c r="AC78" i="35" s="1"/>
  <c r="AB70" i="35"/>
  <c r="AC70" i="35" s="1"/>
  <c r="AB63" i="35"/>
  <c r="AC63" i="35" s="1"/>
  <c r="AB58" i="35"/>
  <c r="AC58" i="35" s="1"/>
  <c r="AB59" i="35"/>
  <c r="AC59" i="35" s="1"/>
  <c r="D52" i="35"/>
  <c r="AB29" i="35"/>
  <c r="AC29" i="35" s="1"/>
  <c r="AB15" i="35"/>
  <c r="AC15" i="35" s="1"/>
  <c r="D26" i="35"/>
  <c r="D33" i="35"/>
  <c r="D36" i="35" s="1"/>
  <c r="D84" i="35"/>
  <c r="AB71" i="35"/>
  <c r="AC71" i="35" s="1"/>
  <c r="AB56" i="35"/>
  <c r="AC56" i="35" s="1"/>
  <c r="P115" i="35"/>
  <c r="L115" i="35"/>
  <c r="H115" i="35"/>
  <c r="D75" i="35"/>
  <c r="AB133" i="35"/>
  <c r="AC133" i="35" s="1"/>
  <c r="Z178" i="35"/>
  <c r="AB166" i="35"/>
  <c r="AC166" i="35" s="1"/>
  <c r="AB134" i="35"/>
  <c r="AC134" i="35" s="1"/>
  <c r="AB126" i="35"/>
  <c r="AC126" i="35" s="1"/>
  <c r="AB137" i="35"/>
  <c r="AC137" i="35" s="1"/>
  <c r="V115" i="35"/>
  <c r="N115" i="35"/>
  <c r="AB176" i="35"/>
  <c r="AC176" i="35" s="1"/>
  <c r="D36" i="1"/>
  <c r="E15" i="8" s="1"/>
  <c r="X252" i="35"/>
  <c r="AB212" i="35"/>
  <c r="AC212" i="35" s="1"/>
  <c r="P261" i="35"/>
  <c r="X188" i="35"/>
  <c r="V141" i="35"/>
  <c r="V220" i="35"/>
  <c r="T141" i="35"/>
  <c r="R141" i="35"/>
  <c r="R144" i="35" s="1"/>
  <c r="AB151" i="35"/>
  <c r="AC151" i="35" s="1"/>
  <c r="AB124" i="35"/>
  <c r="AC124" i="35" s="1"/>
  <c r="Z141" i="35"/>
  <c r="AB173" i="35"/>
  <c r="AC173" i="35" s="1"/>
  <c r="V238" i="35"/>
  <c r="AB122" i="35"/>
  <c r="AC122" i="35" s="1"/>
  <c r="D251" i="1"/>
  <c r="E28" i="8" s="1"/>
  <c r="AB217" i="35"/>
  <c r="AC217" i="35" s="1"/>
  <c r="AB194" i="35"/>
  <c r="AC194" i="35" s="1"/>
  <c r="AB138" i="35"/>
  <c r="AC138" i="35" s="1"/>
  <c r="AB120" i="35"/>
  <c r="AC120" i="35" s="1"/>
  <c r="AB109" i="35"/>
  <c r="AC109" i="35" s="1"/>
  <c r="AB193" i="35"/>
  <c r="AC193" i="35" s="1"/>
  <c r="R170" i="35"/>
  <c r="AB203" i="35"/>
  <c r="AC203" i="35" s="1"/>
  <c r="AB195" i="35"/>
  <c r="AC195" i="35" s="1"/>
  <c r="AB175" i="35"/>
  <c r="AC175" i="35" s="1"/>
  <c r="AB119" i="35"/>
  <c r="AC119" i="35" s="1"/>
  <c r="AB249" i="35"/>
  <c r="AC249" i="35" s="1"/>
  <c r="X244" i="35"/>
  <c r="AB150" i="35"/>
  <c r="AC150" i="35" s="1"/>
  <c r="V261" i="35"/>
  <c r="V229" i="35"/>
  <c r="AB163" i="35"/>
  <c r="AC163" i="35" s="1"/>
  <c r="X115" i="35"/>
  <c r="AB130" i="35"/>
  <c r="AC130" i="35" s="1"/>
  <c r="N188" i="35"/>
  <c r="Z238" i="35"/>
  <c r="Z220" i="35"/>
  <c r="AB162" i="35"/>
  <c r="AC162" i="35" s="1"/>
  <c r="AB128" i="35"/>
  <c r="AC128" i="35" s="1"/>
  <c r="AB111" i="35"/>
  <c r="AC111" i="35" s="1"/>
  <c r="L269" i="35"/>
  <c r="V244" i="35"/>
  <c r="AB248" i="35"/>
  <c r="AC248" i="35" s="1"/>
  <c r="N207" i="35"/>
  <c r="AB234" i="35"/>
  <c r="AC234" i="35" s="1"/>
  <c r="Z188" i="35"/>
  <c r="D145" i="1"/>
  <c r="E23" i="8" s="1"/>
  <c r="AB274" i="35"/>
  <c r="AC274" i="35" s="1"/>
  <c r="AB118" i="35"/>
  <c r="AC118" i="35" s="1"/>
  <c r="X220" i="35"/>
  <c r="X207" i="35"/>
  <c r="V277" i="35"/>
  <c r="V170" i="35"/>
  <c r="AB273" i="35"/>
  <c r="AC273" i="35" s="1"/>
  <c r="P244" i="35"/>
  <c r="N170" i="35"/>
  <c r="N141" i="35"/>
  <c r="V269" i="35"/>
  <c r="D273" i="1"/>
  <c r="E35" i="8" s="1"/>
  <c r="D208" i="1"/>
  <c r="E25" i="8" s="1"/>
  <c r="Z244" i="35"/>
  <c r="AB197" i="35"/>
  <c r="AC197" i="35" s="1"/>
  <c r="AB266" i="35"/>
  <c r="AC266" i="35" s="1"/>
  <c r="AB158" i="35"/>
  <c r="AC158" i="35" s="1"/>
  <c r="N261" i="35"/>
  <c r="L261" i="35"/>
  <c r="X42" i="35"/>
  <c r="P42" i="35"/>
  <c r="D95" i="1"/>
  <c r="X269" i="35"/>
  <c r="V188" i="35"/>
  <c r="T269" i="35"/>
  <c r="AB110" i="35"/>
  <c r="AC110" i="35" s="1"/>
  <c r="AB265" i="35"/>
  <c r="AC265" i="35" s="1"/>
  <c r="AB258" i="35"/>
  <c r="AC258" i="35" s="1"/>
  <c r="AB247" i="35"/>
  <c r="AC247" i="35" s="1"/>
  <c r="AB218" i="35"/>
  <c r="AC218" i="35" s="1"/>
  <c r="AB205" i="35"/>
  <c r="AC205" i="35" s="1"/>
  <c r="Z115" i="35"/>
  <c r="X277" i="35"/>
  <c r="AB201" i="35"/>
  <c r="AC201" i="35" s="1"/>
  <c r="N244" i="35"/>
  <c r="AB214" i="35"/>
  <c r="AC214" i="35" s="1"/>
  <c r="L244" i="35"/>
  <c r="L238" i="35"/>
  <c r="L255" i="35" s="1"/>
  <c r="J269" i="35"/>
  <c r="F277" i="35"/>
  <c r="F269" i="35"/>
  <c r="Z42" i="35"/>
  <c r="P33" i="35"/>
  <c r="L84" i="35"/>
  <c r="F42" i="35"/>
  <c r="AB105" i="35"/>
  <c r="AC105" i="35" s="1"/>
  <c r="AB185" i="35"/>
  <c r="AC185" i="35" s="1"/>
  <c r="Z277" i="35"/>
  <c r="Z261" i="35"/>
  <c r="Z252" i="35"/>
  <c r="AB125" i="35"/>
  <c r="AC125" i="35" s="1"/>
  <c r="X238" i="35"/>
  <c r="V252" i="35"/>
  <c r="V207" i="35"/>
  <c r="T155" i="35"/>
  <c r="R277" i="35"/>
  <c r="AB233" i="35"/>
  <c r="AC233" i="35" s="1"/>
  <c r="AB225" i="35"/>
  <c r="AC225" i="35" s="1"/>
  <c r="AB227" i="35"/>
  <c r="AC227" i="35" s="1"/>
  <c r="R207" i="35"/>
  <c r="N269" i="35"/>
  <c r="N238" i="35"/>
  <c r="F261" i="35"/>
  <c r="F252" i="35"/>
  <c r="D244" i="35"/>
  <c r="D238" i="35"/>
  <c r="AB160" i="35"/>
  <c r="AC160" i="35" s="1"/>
  <c r="X33" i="35"/>
  <c r="T75" i="35"/>
  <c r="T33" i="35"/>
  <c r="AB79" i="35"/>
  <c r="AC79" i="35" s="1"/>
  <c r="AB45" i="35"/>
  <c r="AC45" i="35" s="1"/>
  <c r="Z229" i="35"/>
  <c r="Z207" i="35"/>
  <c r="X178" i="35"/>
  <c r="X170" i="35"/>
  <c r="X155" i="35"/>
  <c r="V178" i="35"/>
  <c r="AB167" i="35"/>
  <c r="AC167" i="35" s="1"/>
  <c r="AB161" i="35"/>
  <c r="AC161" i="35" s="1"/>
  <c r="AB157" i="35"/>
  <c r="AC157" i="35" s="1"/>
  <c r="V155" i="35"/>
  <c r="AB267" i="35"/>
  <c r="AC267" i="35" s="1"/>
  <c r="T238" i="35"/>
  <c r="T220" i="35"/>
  <c r="T170" i="35"/>
  <c r="T115" i="35"/>
  <c r="P238" i="35"/>
  <c r="N220" i="35"/>
  <c r="L155" i="35"/>
  <c r="H277" i="35"/>
  <c r="AB235" i="35"/>
  <c r="AC235" i="35" s="1"/>
  <c r="AB216" i="35"/>
  <c r="AC216" i="35" s="1"/>
  <c r="AB215" i="35"/>
  <c r="AC215" i="35" s="1"/>
  <c r="AB186" i="35"/>
  <c r="AC186" i="35" s="1"/>
  <c r="H178" i="35"/>
  <c r="AB147" i="35"/>
  <c r="AC147" i="35" s="1"/>
  <c r="AB135" i="35"/>
  <c r="AC135" i="35" s="1"/>
  <c r="AB123" i="35"/>
  <c r="AC123" i="35" s="1"/>
  <c r="H141" i="35"/>
  <c r="H144" i="35" s="1"/>
  <c r="J66" i="35"/>
  <c r="AB81" i="35"/>
  <c r="AC81" i="35" s="1"/>
  <c r="AB49" i="35"/>
  <c r="AC49" i="35" s="1"/>
  <c r="AB47" i="35"/>
  <c r="AC47" i="35" s="1"/>
  <c r="F144" i="35"/>
  <c r="Z269" i="35"/>
  <c r="Z170" i="35"/>
  <c r="Z155" i="35"/>
  <c r="X261" i="35"/>
  <c r="X229" i="35"/>
  <c r="T244" i="35"/>
  <c r="T178" i="35"/>
  <c r="R252" i="35"/>
  <c r="R229" i="35"/>
  <c r="AB168" i="35"/>
  <c r="AC168" i="35" s="1"/>
  <c r="P269" i="35"/>
  <c r="N229" i="35"/>
  <c r="F238" i="35"/>
  <c r="D252" i="35"/>
  <c r="AB236" i="35"/>
  <c r="AC236" i="35" s="1"/>
  <c r="AB223" i="35"/>
  <c r="AC223" i="35" s="1"/>
  <c r="AB199" i="35"/>
  <c r="AC199" i="35" s="1"/>
  <c r="D155" i="35"/>
  <c r="D115" i="35"/>
  <c r="Z66" i="35"/>
  <c r="Z26" i="35"/>
  <c r="Z36" i="35" s="1"/>
  <c r="X66" i="35"/>
  <c r="X26" i="35"/>
  <c r="R75" i="35"/>
  <c r="AB12" i="35"/>
  <c r="AC12" i="35" s="1"/>
  <c r="T229" i="35"/>
  <c r="AB202" i="35"/>
  <c r="AC202" i="35" s="1"/>
  <c r="AB198" i="35"/>
  <c r="AC198" i="35" s="1"/>
  <c r="AB275" i="35"/>
  <c r="AC275" i="35" s="1"/>
  <c r="AB250" i="35"/>
  <c r="AC250" i="35" s="1"/>
  <c r="J229" i="35"/>
  <c r="J170" i="35"/>
  <c r="AB242" i="35"/>
  <c r="AC242" i="35" s="1"/>
  <c r="AB232" i="35"/>
  <c r="AC232" i="35" s="1"/>
  <c r="AB204" i="35"/>
  <c r="AC204" i="35" s="1"/>
  <c r="AB200" i="35"/>
  <c r="AC200" i="35" s="1"/>
  <c r="AB196" i="35"/>
  <c r="AC196" i="35" s="1"/>
  <c r="AB191" i="35"/>
  <c r="AC191" i="35" s="1"/>
  <c r="AB165" i="35"/>
  <c r="AC165" i="35" s="1"/>
  <c r="AB159" i="35"/>
  <c r="AC159" i="35" s="1"/>
  <c r="AB164" i="35"/>
  <c r="AC164" i="35" s="1"/>
  <c r="AB139" i="35"/>
  <c r="AC139" i="35" s="1"/>
  <c r="AB121" i="35"/>
  <c r="AC121" i="35" s="1"/>
  <c r="AB136" i="35"/>
  <c r="AC136" i="35" s="1"/>
  <c r="AB259" i="35"/>
  <c r="AC259" i="35" s="1"/>
  <c r="AB226" i="35"/>
  <c r="AC226" i="35" s="1"/>
  <c r="AB174" i="35"/>
  <c r="AC174" i="35" s="1"/>
  <c r="AB152" i="35"/>
  <c r="AC152" i="35" s="1"/>
  <c r="AB131" i="35"/>
  <c r="AC131" i="35" s="1"/>
  <c r="AB127" i="35"/>
  <c r="AC127" i="35" s="1"/>
  <c r="AB113" i="35"/>
  <c r="AC113" i="35" s="1"/>
  <c r="AB224" i="35"/>
  <c r="AC224" i="35" s="1"/>
  <c r="AB213" i="35"/>
  <c r="AC213" i="35" s="1"/>
  <c r="AB149" i="35"/>
  <c r="AC149" i="35" s="1"/>
  <c r="AB129" i="35"/>
  <c r="AC129" i="35" s="1"/>
  <c r="N84" i="35"/>
  <c r="H66" i="35"/>
  <c r="AB222" i="35"/>
  <c r="AC222" i="35" s="1"/>
  <c r="AB264" i="35"/>
  <c r="AC264" i="35" s="1"/>
  <c r="AB39" i="35"/>
  <c r="AC39" i="35" s="1"/>
  <c r="D209" i="35" l="1"/>
  <c r="R209" i="35"/>
  <c r="AB188" i="35"/>
  <c r="AC188" i="35" s="1"/>
  <c r="P95" i="35"/>
  <c r="T209" i="35"/>
  <c r="J209" i="35"/>
  <c r="L181" i="35"/>
  <c r="P181" i="35"/>
  <c r="X144" i="35"/>
  <c r="P144" i="35"/>
  <c r="J144" i="35"/>
  <c r="V95" i="35"/>
  <c r="D95" i="35"/>
  <c r="D107" i="35" s="1"/>
  <c r="N36" i="35"/>
  <c r="T36" i="35"/>
  <c r="D106" i="1"/>
  <c r="V36" i="35"/>
  <c r="H280" i="35"/>
  <c r="N181" i="35"/>
  <c r="F181" i="35"/>
  <c r="N95" i="35"/>
  <c r="Z95" i="35"/>
  <c r="Z107" i="35" s="1"/>
  <c r="R255" i="35"/>
  <c r="T280" i="35"/>
  <c r="H36" i="35"/>
  <c r="L36" i="35"/>
  <c r="R36" i="35"/>
  <c r="F36" i="35"/>
  <c r="R280" i="35"/>
  <c r="D144" i="35"/>
  <c r="H181" i="35"/>
  <c r="L95" i="35"/>
  <c r="J36" i="35"/>
  <c r="P209" i="35"/>
  <c r="X95" i="35"/>
  <c r="AB52" i="35"/>
  <c r="AC52" i="35" s="1"/>
  <c r="R181" i="35"/>
  <c r="J95" i="35"/>
  <c r="R95" i="35"/>
  <c r="R107" i="35" s="1"/>
  <c r="D181" i="35"/>
  <c r="H209" i="35"/>
  <c r="L209" i="35"/>
  <c r="J280" i="35"/>
  <c r="P280" i="35"/>
  <c r="H95" i="35"/>
  <c r="H107" i="35" s="1"/>
  <c r="T95" i="35"/>
  <c r="P36" i="35"/>
  <c r="L144" i="35"/>
  <c r="X209" i="35"/>
  <c r="X36" i="35"/>
  <c r="V144" i="35"/>
  <c r="N144" i="35"/>
  <c r="X255" i="35"/>
  <c r="T144" i="35"/>
  <c r="V255" i="35"/>
  <c r="Z144" i="35"/>
  <c r="AB207" i="35"/>
  <c r="AC207" i="35" s="1"/>
  <c r="AB42" i="35"/>
  <c r="AC42" i="35" s="1"/>
  <c r="X280" i="35"/>
  <c r="V181" i="35"/>
  <c r="AB238" i="35"/>
  <c r="AC238" i="35" s="1"/>
  <c r="AB220" i="35"/>
  <c r="AC220" i="35" s="1"/>
  <c r="X181" i="35"/>
  <c r="N209" i="35"/>
  <c r="D255" i="35"/>
  <c r="N255" i="35"/>
  <c r="V280" i="35"/>
  <c r="L280" i="35"/>
  <c r="AB75" i="35"/>
  <c r="AC75" i="35" s="1"/>
  <c r="AB170" i="35"/>
  <c r="AC170" i="35" s="1"/>
  <c r="T181" i="35"/>
  <c r="Z181" i="35"/>
  <c r="V209" i="35"/>
  <c r="Z255" i="35"/>
  <c r="Z209" i="35"/>
  <c r="F280" i="35"/>
  <c r="AB280" i="35" s="1"/>
  <c r="AC280" i="35" s="1"/>
  <c r="AB244" i="35"/>
  <c r="AC244" i="35" s="1"/>
  <c r="N280" i="35"/>
  <c r="AB277" i="35"/>
  <c r="AC277" i="35" s="1"/>
  <c r="AB115" i="35"/>
  <c r="AC115" i="35" s="1"/>
  <c r="E30" i="8"/>
  <c r="F255" i="35"/>
  <c r="P255" i="35"/>
  <c r="AB229" i="35"/>
  <c r="AC229" i="35" s="1"/>
  <c r="AB252" i="35"/>
  <c r="AC252" i="35" s="1"/>
  <c r="E39" i="8"/>
  <c r="J181" i="35"/>
  <c r="AB33" i="35"/>
  <c r="AC33" i="35" s="1"/>
  <c r="E18" i="8"/>
  <c r="E20" i="8" s="1"/>
  <c r="AB84" i="35"/>
  <c r="AC84" i="35" s="1"/>
  <c r="D275" i="1"/>
  <c r="T255" i="35"/>
  <c r="AB66" i="35"/>
  <c r="AC66" i="35" s="1"/>
  <c r="AB26" i="35"/>
  <c r="AC26" i="35" s="1"/>
  <c r="Z280" i="35"/>
  <c r="AB261" i="35"/>
  <c r="AC261" i="35" s="1"/>
  <c r="AB209" i="35"/>
  <c r="AC209" i="35" s="1"/>
  <c r="AB141" i="35"/>
  <c r="AC141" i="35" s="1"/>
  <c r="AB178" i="35"/>
  <c r="AC178" i="35" s="1"/>
  <c r="AB269" i="35"/>
  <c r="AC269" i="35" s="1"/>
  <c r="AB155" i="35"/>
  <c r="AC155" i="35" s="1"/>
  <c r="AB95" i="35"/>
  <c r="AC95" i="35" s="1"/>
  <c r="P107" i="35" l="1"/>
  <c r="V107" i="35"/>
  <c r="N107" i="35"/>
  <c r="R282" i="35"/>
  <c r="R284" i="35" s="1"/>
  <c r="D277" i="1"/>
  <c r="X107" i="35"/>
  <c r="L107" i="35"/>
  <c r="T107" i="35"/>
  <c r="H282" i="35"/>
  <c r="H284" i="35" s="1"/>
  <c r="J107" i="35"/>
  <c r="AB36" i="35"/>
  <c r="AC36" i="35" s="1"/>
  <c r="L282" i="35"/>
  <c r="F107" i="35"/>
  <c r="D282" i="35"/>
  <c r="D284" i="35" s="1"/>
  <c r="P282" i="35"/>
  <c r="P284" i="35" s="1"/>
  <c r="J282" i="35"/>
  <c r="AB144" i="35"/>
  <c r="AC144" i="35" s="1"/>
  <c r="V282" i="35"/>
  <c r="V284" i="35" s="1"/>
  <c r="X282" i="35"/>
  <c r="E32" i="8"/>
  <c r="Z282" i="35"/>
  <c r="Z284" i="35" s="1"/>
  <c r="N282" i="35"/>
  <c r="F282" i="35"/>
  <c r="T282" i="35"/>
  <c r="AB181" i="35"/>
  <c r="AC181" i="35" s="1"/>
  <c r="AB255" i="35"/>
  <c r="AC255" i="35" s="1"/>
  <c r="AB107" i="35"/>
  <c r="N284" i="35" l="1"/>
  <c r="AB282" i="35"/>
  <c r="AC282" i="35" s="1"/>
  <c r="X284" i="35"/>
  <c r="L284" i="35"/>
  <c r="T284" i="35"/>
  <c r="E40" i="8"/>
  <c r="E37" i="8"/>
  <c r="J284" i="35"/>
  <c r="F284" i="35"/>
  <c r="AC107" i="35"/>
  <c r="AB284" i="35" l="1"/>
</calcChain>
</file>

<file path=xl/sharedStrings.xml><?xml version="1.0" encoding="utf-8"?>
<sst xmlns="http://schemas.openxmlformats.org/spreadsheetml/2006/main" count="420" uniqueCount="229">
  <si>
    <t>Total Fringe Benefits</t>
  </si>
  <si>
    <t>TOTAL REVENUE</t>
  </si>
  <si>
    <t>TOTAL EXPENDITURES</t>
  </si>
  <si>
    <r>
      <t>TOTAL SURPLUS/</t>
    </r>
    <r>
      <rPr>
        <b/>
        <sz val="10"/>
        <color indexed="10"/>
        <rFont val="Times New Roman"/>
        <family val="1"/>
      </rPr>
      <t>(DEFICIT)</t>
    </r>
  </si>
  <si>
    <t>Total Fund Raising/Development</t>
  </si>
  <si>
    <t>Parish Name:</t>
  </si>
  <si>
    <t>Location:</t>
  </si>
  <si>
    <t>For the Period Ending:</t>
  </si>
  <si>
    <t>REVENUES:</t>
  </si>
  <si>
    <t>EXPENDITURES:</t>
  </si>
  <si>
    <t>Bank Fees</t>
  </si>
  <si>
    <t>Telephone</t>
  </si>
  <si>
    <t>Other Contracted Services</t>
  </si>
  <si>
    <t>Water</t>
  </si>
  <si>
    <t>Gas</t>
  </si>
  <si>
    <t>Fuel Oil</t>
  </si>
  <si>
    <t>Cable</t>
  </si>
  <si>
    <t>Computer Maintenance &amp; Support</t>
  </si>
  <si>
    <t>Total Tuition and Fees (Net)</t>
  </si>
  <si>
    <t>Total Subsidies</t>
  </si>
  <si>
    <t>Total All Other Operating Revenue</t>
  </si>
  <si>
    <t>Total Non-Operating Revenue</t>
  </si>
  <si>
    <t>Total Administrative Expenditures</t>
  </si>
  <si>
    <t>Total Instructional Expenditures</t>
  </si>
  <si>
    <t>Total Operating/Maintenance Expense</t>
  </si>
  <si>
    <t>Total All Other Operating Expenditures</t>
  </si>
  <si>
    <t>Total Non-Operating Expenditures</t>
  </si>
  <si>
    <t>Tuition, in Parish</t>
  </si>
  <si>
    <t>Tuition, Out-of-Parish</t>
  </si>
  <si>
    <t>Tuition, Non-Catholics</t>
  </si>
  <si>
    <t>Tuition &amp; Fees Prior Years</t>
  </si>
  <si>
    <t>Scholorship Assistance-Tomorrow's Hope</t>
  </si>
  <si>
    <t>Registration Fees</t>
  </si>
  <si>
    <t>Course Fees</t>
  </si>
  <si>
    <t>Testing Fees</t>
  </si>
  <si>
    <t>Book Fees</t>
  </si>
  <si>
    <t>Other Fees</t>
  </si>
  <si>
    <t>Nursery Tuition</t>
  </si>
  <si>
    <t>Pre-Kindergarten Tuition</t>
  </si>
  <si>
    <t>After School Fees</t>
  </si>
  <si>
    <t>Tuition Assistance</t>
  </si>
  <si>
    <t>Tuition Refunds</t>
  </si>
  <si>
    <t>Uncollectible Tuition</t>
  </si>
  <si>
    <t>Total Tuition and Fees</t>
  </si>
  <si>
    <t>Total Income Reduction</t>
  </si>
  <si>
    <t>Parish Support</t>
  </si>
  <si>
    <t>Interparish Support</t>
  </si>
  <si>
    <t>Parents' Organization</t>
  </si>
  <si>
    <t>Alumni Organization</t>
  </si>
  <si>
    <t xml:space="preserve">Student Fund Raising </t>
  </si>
  <si>
    <t>Special Fund Raising</t>
  </si>
  <si>
    <t>Bingo</t>
  </si>
  <si>
    <t>Income From Endowment</t>
  </si>
  <si>
    <t>Total Fundraising/Development</t>
  </si>
  <si>
    <t>Gifts &amp; Donations</t>
  </si>
  <si>
    <t>Bequests &amp; Memorials</t>
  </si>
  <si>
    <t>Rental of Facilities</t>
  </si>
  <si>
    <t>Tomorrow's Hope Foundation Collection</t>
  </si>
  <si>
    <t>Insurance Refunds</t>
  </si>
  <si>
    <t>Sale of Surplus Equipment</t>
  </si>
  <si>
    <t>NYS Mandated Services</t>
  </si>
  <si>
    <t>Tomorrow's Hope Grants</t>
  </si>
  <si>
    <t>Total Contributed Services</t>
  </si>
  <si>
    <t>Miscellaneous Income</t>
  </si>
  <si>
    <t>Publications</t>
  </si>
  <si>
    <t>Productions</t>
  </si>
  <si>
    <t>Religious Activities</t>
  </si>
  <si>
    <t>Graduaton Fees</t>
  </si>
  <si>
    <t>Other Student Activity Income</t>
  </si>
  <si>
    <t>Athletic Donations</t>
  </si>
  <si>
    <t>Gate Receipts</t>
  </si>
  <si>
    <t>Athletic Insurance Fee</t>
  </si>
  <si>
    <t>Athletic Concessions</t>
  </si>
  <si>
    <t>Other Athletic Income</t>
  </si>
  <si>
    <t>Vending Machines (Net)</t>
  </si>
  <si>
    <t>Pupil Transpotation (Net)</t>
  </si>
  <si>
    <t>Total Other Income</t>
  </si>
  <si>
    <t>Total Activities Non Athletic</t>
  </si>
  <si>
    <t>Total Activities Athletic</t>
  </si>
  <si>
    <t>Total Student Services</t>
  </si>
  <si>
    <t>Administrative Salaries-Religious</t>
  </si>
  <si>
    <t>Administrative Salaries-Lay</t>
  </si>
  <si>
    <t>Clerical Salaries-Religious</t>
  </si>
  <si>
    <t>Clerical Salaries-Lay</t>
  </si>
  <si>
    <t>Accrued Sick Pay</t>
  </si>
  <si>
    <t>Contributed Services</t>
  </si>
  <si>
    <t>Advertising and Publicity</t>
  </si>
  <si>
    <t>Admin. Staff  Devel. Exp</t>
  </si>
  <si>
    <t>Dues &amp; Subscription</t>
  </si>
  <si>
    <t>Conference and Travel</t>
  </si>
  <si>
    <t>Minor Equipment &amp; Furnishings</t>
  </si>
  <si>
    <t>Equipment Repairs &amp; Maint</t>
  </si>
  <si>
    <t>Depreciation on Capitalized Expense</t>
  </si>
  <si>
    <t>Postage</t>
  </si>
  <si>
    <t>Printing</t>
  </si>
  <si>
    <t>Duplicating</t>
  </si>
  <si>
    <t>Stationary &amp; Supplies</t>
  </si>
  <si>
    <t>Professional Services</t>
  </si>
  <si>
    <t>Automobile Insurance</t>
  </si>
  <si>
    <t>Diocesan Self Insured Prog Liab</t>
  </si>
  <si>
    <t>Interest Payments</t>
  </si>
  <si>
    <t>Misc Admin Expenditures</t>
  </si>
  <si>
    <t>Total Administrative Salaries</t>
  </si>
  <si>
    <t>Total Other Administrative Expenditures</t>
  </si>
  <si>
    <t>Inst. Salraies-Prof Religious</t>
  </si>
  <si>
    <t>Inst. Salaries-Prof Lay</t>
  </si>
  <si>
    <t>Other Instructional Salaries</t>
  </si>
  <si>
    <t>Extracurricular Salaries</t>
  </si>
  <si>
    <t>Substitute Salaries</t>
  </si>
  <si>
    <t>Payment for Unused Sick Days</t>
  </si>
  <si>
    <t>Total Instructional Salaries</t>
  </si>
  <si>
    <t>Inst Staff Dev. Expenditures</t>
  </si>
  <si>
    <t>Faculty Travel Conference Convention</t>
  </si>
  <si>
    <t>Minor Instruction Equip &amp; Furnishings</t>
  </si>
  <si>
    <t>Depreciation on Capitalized Equip</t>
  </si>
  <si>
    <t>Instructional Supplies</t>
  </si>
  <si>
    <t>Instructional Materials</t>
  </si>
  <si>
    <t>Instructional Duplicating</t>
  </si>
  <si>
    <t>Testing</t>
  </si>
  <si>
    <t>Student Assemblies</t>
  </si>
  <si>
    <t>Edcational TV</t>
  </si>
  <si>
    <t>Misc. Inst Expenditures</t>
  </si>
  <si>
    <t>Books and Periodicals</t>
  </si>
  <si>
    <t>Audio Visual Materials</t>
  </si>
  <si>
    <t>Audio Visual Equipment</t>
  </si>
  <si>
    <t>Misc. Library/Media Expend.</t>
  </si>
  <si>
    <t>Total Other Instructional Expenditures</t>
  </si>
  <si>
    <t>Total Library/Media Expenditures</t>
  </si>
  <si>
    <t>Main/Janitorial Salaries</t>
  </si>
  <si>
    <t>Alloc. Maint./Janitorial Salaries</t>
  </si>
  <si>
    <t>Total Operating/Maintenance Expenses</t>
  </si>
  <si>
    <t>Contracted Jan. Services</t>
  </si>
  <si>
    <t>Plant and Maint. Supplies</t>
  </si>
  <si>
    <t>General Repairs and Maint.</t>
  </si>
  <si>
    <t>Minor Plant Equipment</t>
  </si>
  <si>
    <t>Deprec. On Cap. Equipment</t>
  </si>
  <si>
    <t>Vehicles</t>
  </si>
  <si>
    <t>Diocese Self Insured Program</t>
  </si>
  <si>
    <t>Rental Income</t>
  </si>
  <si>
    <t>Equipment Lease</t>
  </si>
  <si>
    <t>Misc. Plant Operating Expenditures</t>
  </si>
  <si>
    <t xml:space="preserve">Total Other Operating/Maintenance </t>
  </si>
  <si>
    <t xml:space="preserve">Total Operating/Maintenance Expenditures </t>
  </si>
  <si>
    <t>Fringe Benefits-Rel.</t>
  </si>
  <si>
    <t>Hosp./Maj. Med./Life Ins.-Lay</t>
  </si>
  <si>
    <t>Disability Insurance</t>
  </si>
  <si>
    <t>Workmens Comp. Insurance</t>
  </si>
  <si>
    <t>Social Security</t>
  </si>
  <si>
    <t>Unemployment Comp.</t>
  </si>
  <si>
    <t>Retirement/Pension Plan-Lay</t>
  </si>
  <si>
    <t>Expense From Endowment</t>
  </si>
  <si>
    <t>Total Fundraising / Development</t>
  </si>
  <si>
    <t>Graduation Expenditures</t>
  </si>
  <si>
    <t>Other Student Activities</t>
  </si>
  <si>
    <t>Total Activities/Non-Athletic</t>
  </si>
  <si>
    <t>Athletic Expenditures</t>
  </si>
  <si>
    <t>Other Athletic Expenditures</t>
  </si>
  <si>
    <t>Vending Machines (Exp)</t>
  </si>
  <si>
    <t>Pupil Transportation (Exp)</t>
  </si>
  <si>
    <t>Total Activities/Athletic</t>
  </si>
  <si>
    <t>Bookstore</t>
  </si>
  <si>
    <t>Food Services</t>
  </si>
  <si>
    <t>Food Service</t>
  </si>
  <si>
    <t>Principal Payments</t>
  </si>
  <si>
    <t>Major Building Repairs</t>
  </si>
  <si>
    <t>Capital Equipment</t>
  </si>
  <si>
    <t>Major Repair Sites</t>
  </si>
  <si>
    <t>New Construction</t>
  </si>
  <si>
    <t>Depreciation Expense</t>
  </si>
  <si>
    <t>Loss on Sale</t>
  </si>
  <si>
    <t>Total Debt Service</t>
  </si>
  <si>
    <t>Total Capital Outlays</t>
  </si>
  <si>
    <t>Total Other Non-Operating Expenditures</t>
  </si>
  <si>
    <t>Electric</t>
  </si>
  <si>
    <t>School Financial Report: Revenues</t>
  </si>
  <si>
    <t>Total Tuition and Fees (Net) *</t>
  </si>
  <si>
    <t>Information Technology Hardware Purchases</t>
  </si>
  <si>
    <t>Beg. Month</t>
  </si>
  <si>
    <t>End Month</t>
  </si>
  <si>
    <t>*  Tuition Collection Period:</t>
  </si>
  <si>
    <r>
      <t>Total surplus/</t>
    </r>
    <r>
      <rPr>
        <sz val="10"/>
        <color indexed="10"/>
        <rFont val="Arial"/>
        <family val="2"/>
      </rPr>
      <t>deficit</t>
    </r>
  </si>
  <si>
    <t>Check - should be zero</t>
  </si>
  <si>
    <t>Parish Number:</t>
  </si>
  <si>
    <t>Total Revenue</t>
  </si>
  <si>
    <t>Total Expenditures</t>
  </si>
  <si>
    <t>Restructuring Support VSP</t>
  </si>
  <si>
    <t>Unrealized Gain/Loss on Investments</t>
  </si>
  <si>
    <t>Voluntary Separation Program Severance</t>
  </si>
  <si>
    <t>VSP - Medical Spending Account</t>
  </si>
  <si>
    <t>Interest Income Unitas (formerly 40433,40437)</t>
  </si>
  <si>
    <t>Interest Income (formerly 40430)</t>
  </si>
  <si>
    <t>Other Investment Income (New)</t>
  </si>
  <si>
    <t>Gain/Loss on Sale of Investments (formerly (40425)</t>
  </si>
  <si>
    <t>Enter School Name</t>
  </si>
  <si>
    <t>Enter School Number</t>
  </si>
  <si>
    <t>Enter School Location</t>
  </si>
  <si>
    <t>School Annual Budget Report</t>
  </si>
  <si>
    <t>EXPENSES:</t>
  </si>
  <si>
    <t>Net Surplus/(Deficit)</t>
  </si>
  <si>
    <t>Signatories' Attestations</t>
  </si>
  <si>
    <t>To the best of my knowledge, I have fulfilled my fiduciary responsibilities out lined in the Parish By-Laws.  The attached statement is complete and accurate</t>
  </si>
  <si>
    <t>Date</t>
  </si>
  <si>
    <t>Signature of Principal</t>
  </si>
  <si>
    <t>Signature of Pastor/Regional School Chair Person</t>
  </si>
  <si>
    <t>Signature of Individual Preparing Report</t>
  </si>
  <si>
    <t>Inst. Salaries-Prof Religious</t>
  </si>
  <si>
    <t>Grand Total</t>
  </si>
  <si>
    <t>SURPLUS/(DEFICIT)</t>
  </si>
  <si>
    <t>School Summary Budget Financial Report</t>
  </si>
  <si>
    <t>School Name:</t>
  </si>
  <si>
    <t>School Number:</t>
  </si>
  <si>
    <t>Tuition, Supporting Rate</t>
  </si>
  <si>
    <t>Tuition, Non-Supporting Rate</t>
  </si>
  <si>
    <t>Before &amp; After Care Fees</t>
  </si>
  <si>
    <t>Bingo &amp; Raffles</t>
  </si>
  <si>
    <t>Cafeteria Income</t>
  </si>
  <si>
    <t>Sick Pay - Lay Administrative</t>
  </si>
  <si>
    <t>Sick Pay - Lay Professional Instruction</t>
  </si>
  <si>
    <t>Temporarily Restricted Donations/Grants</t>
  </si>
  <si>
    <t>Cafeteria Expense</t>
  </si>
  <si>
    <t>Bookstore (Net)</t>
  </si>
  <si>
    <t>Graduation Fees</t>
  </si>
  <si>
    <t>Pupil Transportation (Net)</t>
  </si>
  <si>
    <t>Educational TV</t>
  </si>
  <si>
    <t>Scholarship Assistance-Tomorrow's Hope</t>
  </si>
  <si>
    <t>Stationery &amp; Supplies</t>
  </si>
  <si>
    <t>Other Non-Operating Expenses</t>
  </si>
  <si>
    <r>
      <t>TOTAL OPERATING SURPLUS/</t>
    </r>
    <r>
      <rPr>
        <b/>
        <sz val="10"/>
        <color indexed="10"/>
        <rFont val="Times New Roman"/>
        <family val="1"/>
      </rPr>
      <t>(DEFICIT)</t>
    </r>
  </si>
  <si>
    <t>Annual Budget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</si>
</sst>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31" x14ac:knownFonts="1">
    <font>
      <sz val="10"/>
      <name val="Arial"/>
    </font>
    <font>
      <sz val="10"/>
      <name val="Arial"/>
      <family val="2"/>
    </font>
    <font>
      <sz val="10"/>
      <color indexed="8"/>
      <name val="MS Sans Serif"/>
      <family val="2"/>
    </font>
    <font>
      <b/>
      <sz val="10"/>
      <color indexed="14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color indexed="10"/>
      <name val="Times New Roman"/>
      <family val="1"/>
    </font>
    <font>
      <b/>
      <sz val="20"/>
      <name val="Times New Roman"/>
      <family val="1"/>
    </font>
    <font>
      <sz val="12"/>
      <name val="Arial"/>
      <family val="2"/>
    </font>
    <font>
      <b/>
      <sz val="12"/>
      <name val="Times New Roman"/>
      <family val="1"/>
    </font>
    <font>
      <sz val="12"/>
      <color indexed="8"/>
      <name val="MS Sans Serif"/>
      <family val="2"/>
    </font>
    <font>
      <sz val="10"/>
      <name val="Arial"/>
      <family val="2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b/>
      <i/>
      <sz val="10"/>
      <color indexed="48"/>
      <name val="MS Sans Serif"/>
      <family val="2"/>
    </font>
    <font>
      <b/>
      <i/>
      <sz val="10"/>
      <color indexed="48"/>
      <name val="Arial"/>
      <family val="2"/>
    </font>
    <font>
      <b/>
      <sz val="16"/>
      <color indexed="8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</fills>
  <borders count="2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/>
  </cellStyleXfs>
  <cellXfs count="98">
    <xf numFmtId="0" fontId="0" fillId="0" borderId="0" xfId="0"/>
    <xf numFmtId="0" fontId="2" fillId="0" borderId="1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>
      <alignment horizontal="right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4" fillId="0" borderId="0" xfId="1" applyNumberFormat="1" applyFont="1" applyFill="1" applyBorder="1" applyAlignment="1" applyProtection="1">
      <alignment horizontal="left"/>
    </xf>
    <xf numFmtId="0" fontId="2" fillId="0" borderId="0" xfId="1" applyNumberFormat="1" applyFont="1" applyFill="1" applyBorder="1" applyAlignment="1" applyProtection="1">
      <alignment horizontal="left"/>
    </xf>
    <xf numFmtId="38" fontId="2" fillId="0" borderId="0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>
      <alignment horizontal="left"/>
    </xf>
    <xf numFmtId="38" fontId="6" fillId="0" borderId="0" xfId="1" applyNumberFormat="1" applyFont="1" applyFill="1" applyBorder="1" applyAlignment="1" applyProtection="1">
      <alignment horizontal="center"/>
    </xf>
    <xf numFmtId="38" fontId="6" fillId="0" borderId="0" xfId="1" applyNumberFormat="1" applyFont="1" applyFill="1" applyBorder="1" applyAlignment="1" applyProtection="1"/>
    <xf numFmtId="0" fontId="7" fillId="0" borderId="0" xfId="1" applyNumberFormat="1" applyFont="1" applyFill="1" applyBorder="1" applyAlignment="1" applyProtection="1">
      <alignment horizontal="right"/>
    </xf>
    <xf numFmtId="38" fontId="6" fillId="0" borderId="3" xfId="1" applyNumberFormat="1" applyFont="1" applyFill="1" applyBorder="1" applyAlignment="1" applyProtection="1">
      <alignment horizontal="center"/>
    </xf>
    <xf numFmtId="0" fontId="9" fillId="0" borderId="1" xfId="1" applyNumberFormat="1" applyFont="1" applyFill="1" applyBorder="1" applyAlignment="1" applyProtection="1"/>
    <xf numFmtId="38" fontId="6" fillId="0" borderId="4" xfId="1" applyNumberFormat="1" applyFont="1" applyFill="1" applyBorder="1" applyAlignment="1" applyProtection="1">
      <alignment horizontal="center"/>
    </xf>
    <xf numFmtId="38" fontId="6" fillId="0" borderId="2" xfId="1" applyNumberFormat="1" applyFont="1" applyFill="1" applyBorder="1" applyAlignment="1" applyProtection="1">
      <alignment horizontal="center"/>
    </xf>
    <xf numFmtId="0" fontId="9" fillId="0" borderId="0" xfId="1" applyNumberFormat="1" applyFont="1" applyFill="1" applyBorder="1" applyAlignment="1" applyProtection="1"/>
    <xf numFmtId="164" fontId="2" fillId="0" borderId="0" xfId="1" applyNumberFormat="1" applyFont="1" applyFill="1" applyBorder="1" applyAlignment="1" applyProtection="1">
      <alignment horizontal="center"/>
    </xf>
    <xf numFmtId="0" fontId="12" fillId="0" borderId="0" xfId="1" applyNumberFormat="1" applyFont="1" applyFill="1" applyBorder="1" applyAlignment="1" applyProtection="1"/>
    <xf numFmtId="0" fontId="16" fillId="0" borderId="0" xfId="0" applyFont="1"/>
    <xf numFmtId="0" fontId="18" fillId="0" borderId="0" xfId="0" applyFont="1"/>
    <xf numFmtId="0" fontId="21" fillId="0" borderId="0" xfId="0" applyFont="1"/>
    <xf numFmtId="0" fontId="9" fillId="0" borderId="1" xfId="0" applyFont="1" applyBorder="1"/>
    <xf numFmtId="0" fontId="13" fillId="0" borderId="1" xfId="0" applyFont="1" applyBorder="1"/>
    <xf numFmtId="0" fontId="14" fillId="0" borderId="1" xfId="0" applyFont="1" applyBorder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/>
    <xf numFmtId="0" fontId="17" fillId="0" borderId="0" xfId="0" applyFont="1"/>
    <xf numFmtId="0" fontId="18" fillId="0" borderId="2" xfId="0" applyFont="1" applyBorder="1"/>
    <xf numFmtId="0" fontId="19" fillId="0" borderId="0" xfId="0" applyFont="1" applyAlignment="1">
      <alignment horizontal="left"/>
    </xf>
    <xf numFmtId="38" fontId="20" fillId="0" borderId="0" xfId="0" applyNumberFormat="1" applyFont="1" applyAlignment="1">
      <alignment horizontal="center"/>
    </xf>
    <xf numFmtId="38" fontId="20" fillId="0" borderId="4" xfId="0" applyNumberFormat="1" applyFont="1" applyBorder="1" applyAlignment="1" applyProtection="1">
      <alignment horizontal="center"/>
      <protection locked="0"/>
    </xf>
    <xf numFmtId="38" fontId="20" fillId="0" borderId="2" xfId="0" applyNumberFormat="1" applyFont="1" applyBorder="1" applyAlignment="1">
      <alignment horizontal="center"/>
    </xf>
    <xf numFmtId="0" fontId="9" fillId="0" borderId="0" xfId="0" applyFont="1"/>
    <xf numFmtId="0" fontId="13" fillId="0" borderId="0" xfId="0" applyFont="1"/>
    <xf numFmtId="0" fontId="15" fillId="0" borderId="0" xfId="0" applyFont="1" applyAlignment="1">
      <alignment horizontal="center"/>
    </xf>
    <xf numFmtId="164" fontId="2" fillId="0" borderId="5" xfId="1" applyNumberFormat="1" applyFont="1" applyFill="1" applyBorder="1" applyAlignment="1" applyProtection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1" fillId="0" borderId="1" xfId="0" applyFont="1" applyBorder="1"/>
    <xf numFmtId="0" fontId="1" fillId="0" borderId="0" xfId="0" applyFont="1"/>
    <xf numFmtId="0" fontId="1" fillId="0" borderId="2" xfId="0" applyFont="1" applyBorder="1"/>
    <xf numFmtId="0" fontId="5" fillId="2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164" fontId="2" fillId="0" borderId="6" xfId="1" applyNumberFormat="1" applyFont="1" applyFill="1" applyBorder="1" applyAlignment="1" applyProtection="1">
      <alignment horizontal="center"/>
    </xf>
    <xf numFmtId="38" fontId="6" fillId="4" borderId="0" xfId="1" applyNumberFormat="1" applyFont="1" applyFill="1" applyBorder="1" applyAlignment="1" applyProtection="1">
      <alignment horizontal="center"/>
    </xf>
    <xf numFmtId="0" fontId="0" fillId="0" borderId="0" xfId="0" applyProtection="1">
      <protection locked="0"/>
    </xf>
    <xf numFmtId="0" fontId="12" fillId="0" borderId="0" xfId="1" applyNumberFormat="1" applyFont="1" applyFill="1" applyBorder="1" applyAlignment="1" applyProtection="1">
      <protection locked="0"/>
    </xf>
    <xf numFmtId="0" fontId="23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22" fillId="0" borderId="4" xfId="0" applyFont="1" applyBorder="1" applyProtection="1">
      <protection locked="0"/>
    </xf>
    <xf numFmtId="0" fontId="0" fillId="0" borderId="2" xfId="0" applyBorder="1"/>
    <xf numFmtId="38" fontId="0" fillId="0" borderId="0" xfId="0" applyNumberFormat="1"/>
    <xf numFmtId="0" fontId="21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18" fillId="0" borderId="0" xfId="0" applyFont="1" applyProtection="1">
      <protection locked="0"/>
    </xf>
    <xf numFmtId="38" fontId="20" fillId="0" borderId="0" xfId="0" applyNumberFormat="1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25" fillId="0" borderId="4" xfId="1" applyNumberFormat="1" applyFont="1" applyFill="1" applyBorder="1" applyAlignment="1" applyProtection="1">
      <protection locked="0"/>
    </xf>
    <xf numFmtId="0" fontId="26" fillId="0" borderId="4" xfId="0" applyFont="1" applyBorder="1" applyProtection="1">
      <protection locked="0"/>
    </xf>
    <xf numFmtId="0" fontId="25" fillId="0" borderId="0" xfId="1" applyNumberFormat="1" applyFont="1" applyFill="1" applyBorder="1" applyAlignment="1" applyProtection="1"/>
    <xf numFmtId="0" fontId="26" fillId="0" borderId="0" xfId="0" applyFont="1"/>
    <xf numFmtId="0" fontId="5" fillId="5" borderId="0" xfId="0" applyFont="1" applyFill="1" applyAlignment="1">
      <alignment horizontal="left"/>
    </xf>
    <xf numFmtId="0" fontId="1" fillId="5" borderId="0" xfId="0" applyFont="1" applyFill="1"/>
    <xf numFmtId="164" fontId="2" fillId="0" borderId="7" xfId="1" applyNumberFormat="1" applyFont="1" applyFill="1" applyBorder="1" applyAlignment="1" applyProtection="1">
      <alignment horizontal="center" wrapText="1"/>
    </xf>
    <xf numFmtId="0" fontId="22" fillId="0" borderId="0" xfId="0" applyFont="1"/>
    <xf numFmtId="38" fontId="1" fillId="0" borderId="7" xfId="0" applyNumberFormat="1" applyFont="1" applyBorder="1" applyAlignment="1" applyProtection="1">
      <alignment horizontal="center"/>
      <protection locked="0"/>
    </xf>
    <xf numFmtId="0" fontId="27" fillId="0" borderId="0" xfId="0" applyFont="1" applyAlignment="1">
      <alignment horizontal="right"/>
    </xf>
    <xf numFmtId="0" fontId="28" fillId="0" borderId="0" xfId="0" applyFont="1"/>
    <xf numFmtId="0" fontId="0" fillId="0" borderId="8" xfId="0" applyBorder="1" applyProtection="1">
      <protection locked="0"/>
    </xf>
    <xf numFmtId="0" fontId="0" fillId="0" borderId="9" xfId="0" applyBorder="1"/>
    <xf numFmtId="0" fontId="0" fillId="0" borderId="10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4" xfId="0" applyBorder="1"/>
    <xf numFmtId="0" fontId="0" fillId="0" borderId="11" xfId="0" applyBorder="1"/>
    <xf numFmtId="0" fontId="30" fillId="0" borderId="8" xfId="0" applyFont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3" xfId="0" applyBorder="1"/>
    <xf numFmtId="0" fontId="0" fillId="0" borderId="14" xfId="0" applyBorder="1"/>
    <xf numFmtId="38" fontId="1" fillId="0" borderId="0" xfId="0" applyNumberFormat="1" applyFont="1" applyProtection="1">
      <protection locked="0"/>
    </xf>
    <xf numFmtId="38" fontId="19" fillId="0" borderId="4" xfId="0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Fill="1" applyBorder="1" applyAlignment="1" applyProtection="1"/>
    <xf numFmtId="0" fontId="0" fillId="0" borderId="4" xfId="0" applyBorder="1"/>
    <xf numFmtId="0" fontId="11" fillId="0" borderId="0" xfId="1" applyNumberFormat="1" applyFont="1" applyFill="1" applyBorder="1" applyAlignment="1" applyProtection="1">
      <alignment horizontal="center"/>
    </xf>
    <xf numFmtId="0" fontId="10" fillId="0" borderId="0" xfId="0" applyFont="1" applyAlignment="1">
      <alignment horizontal="center"/>
    </xf>
    <xf numFmtId="0" fontId="29" fillId="0" borderId="8" xfId="0" applyFont="1" applyBorder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left" wrapText="1"/>
      <protection locked="0"/>
    </xf>
    <xf numFmtId="0" fontId="29" fillId="0" borderId="9" xfId="0" applyFont="1" applyBorder="1" applyAlignment="1" applyProtection="1">
      <alignment horizontal="left" wrapText="1"/>
      <protection locked="0"/>
    </xf>
    <xf numFmtId="0" fontId="4" fillId="0" borderId="0" xfId="1" applyNumberFormat="1" applyFont="1" applyFill="1" applyBorder="1" applyAlignment="1" applyProtection="1">
      <alignment horizontal="left"/>
    </xf>
    <xf numFmtId="0" fontId="22" fillId="0" borderId="15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11" fillId="0" borderId="18" xfId="1" applyNumberFormat="1" applyFont="1" applyFill="1" applyBorder="1" applyAlignment="1" applyProtection="1">
      <alignment horizont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63"/>
  <sheetViews>
    <sheetView showGridLines="0" zoomScaleNormal="100" workbookViewId="0">
      <selection activeCell="E13" sqref="E13"/>
    </sheetView>
  </sheetViews>
  <sheetFormatPr defaultColWidth="9.109375" defaultRowHeight="13.2" x14ac:dyDescent="0.25"/>
  <cols>
    <col min="1" max="1" width="17.5546875" style="47" customWidth="1"/>
    <col min="2" max="2" width="12.88671875" style="47" customWidth="1"/>
    <col min="3" max="3" width="28.88671875" style="47" customWidth="1"/>
    <col min="4" max="4" width="9.109375" style="47"/>
    <col min="5" max="5" width="12.33203125" customWidth="1"/>
    <col min="6" max="6" width="2.5546875" customWidth="1"/>
    <col min="7" max="16384" width="9.109375" style="47"/>
  </cols>
  <sheetData>
    <row r="1" spans="1:6" ht="13.8" thickBot="1" x14ac:dyDescent="0.3">
      <c r="A1"/>
      <c r="B1"/>
      <c r="C1" s="52"/>
      <c r="D1" s="52"/>
      <c r="E1" s="52"/>
      <c r="F1" s="52"/>
    </row>
    <row r="2" spans="1:6" ht="25.2" thickTop="1" x14ac:dyDescent="0.4">
      <c r="A2" s="13" t="s">
        <v>208</v>
      </c>
      <c r="B2" s="1"/>
      <c r="C2" s="2"/>
      <c r="D2"/>
      <c r="E2" s="2"/>
      <c r="F2" s="2"/>
    </row>
    <row r="3" spans="1:6" ht="13.5" customHeight="1" x14ac:dyDescent="0.4">
      <c r="A3" s="16"/>
      <c r="B3" s="3"/>
      <c r="C3" s="2"/>
      <c r="D3"/>
      <c r="E3" s="2"/>
      <c r="F3" s="2"/>
    </row>
    <row r="4" spans="1:6" ht="15.6" x14ac:dyDescent="0.3">
      <c r="A4" s="48" t="s">
        <v>209</v>
      </c>
      <c r="B4" s="59" t="s">
        <v>193</v>
      </c>
      <c r="C4" s="60"/>
      <c r="E4" s="2"/>
      <c r="F4" s="2"/>
    </row>
    <row r="5" spans="1:6" ht="15.6" x14ac:dyDescent="0.3">
      <c r="A5" s="18"/>
      <c r="B5" s="61"/>
      <c r="C5" s="62"/>
      <c r="D5"/>
      <c r="E5" s="2"/>
      <c r="F5" s="2"/>
    </row>
    <row r="6" spans="1:6" ht="15.6" x14ac:dyDescent="0.3">
      <c r="A6" s="48" t="s">
        <v>210</v>
      </c>
      <c r="B6" s="59" t="s">
        <v>194</v>
      </c>
      <c r="C6" s="60"/>
      <c r="E6" s="2"/>
      <c r="F6" s="2"/>
    </row>
    <row r="7" spans="1:6" ht="15.6" x14ac:dyDescent="0.3">
      <c r="A7" s="18"/>
      <c r="B7" s="61"/>
      <c r="C7" s="61"/>
      <c r="D7"/>
      <c r="E7" s="3"/>
      <c r="F7" s="3"/>
    </row>
    <row r="8" spans="1:6" ht="15.6" x14ac:dyDescent="0.3">
      <c r="A8" s="48" t="s">
        <v>6</v>
      </c>
      <c r="B8" s="59" t="s">
        <v>195</v>
      </c>
      <c r="C8" s="59"/>
      <c r="E8" s="3"/>
      <c r="F8" s="3"/>
    </row>
    <row r="9" spans="1:6" ht="16.2" thickBot="1" x14ac:dyDescent="0.35">
      <c r="A9" s="4"/>
      <c r="B9" s="4"/>
      <c r="C9" s="4"/>
      <c r="D9" s="52"/>
      <c r="E9" s="86"/>
      <c r="F9" s="87"/>
    </row>
    <row r="10" spans="1:6" ht="13.8" thickTop="1" x14ac:dyDescent="0.25">
      <c r="A10" s="3"/>
      <c r="B10" s="3"/>
      <c r="C10" s="3"/>
      <c r="D10"/>
      <c r="E10" s="3"/>
      <c r="F10" s="3"/>
    </row>
    <row r="11" spans="1:6" ht="13.8" thickBot="1" x14ac:dyDescent="0.3">
      <c r="A11" s="3"/>
      <c r="B11" s="3"/>
      <c r="C11" s="3"/>
      <c r="D11" s="3"/>
      <c r="E11" s="3"/>
      <c r="F11" s="3"/>
    </row>
    <row r="12" spans="1:6" ht="37.5" customHeight="1" thickBot="1" x14ac:dyDescent="0.3">
      <c r="A12"/>
      <c r="B12"/>
      <c r="C12" s="6"/>
      <c r="D12" s="3"/>
      <c r="E12" s="65" t="s">
        <v>228</v>
      </c>
      <c r="F12" s="7"/>
    </row>
    <row r="13" spans="1:6" ht="15.6" x14ac:dyDescent="0.3">
      <c r="A13" s="5"/>
      <c r="B13" s="5"/>
      <c r="C13" s="6"/>
      <c r="D13" s="3"/>
      <c r="E13" s="17"/>
      <c r="F13" s="17"/>
    </row>
    <row r="14" spans="1:6" ht="15.6" x14ac:dyDescent="0.3">
      <c r="A14" s="91" t="s">
        <v>8</v>
      </c>
      <c r="B14" s="91"/>
      <c r="C14" s="6"/>
      <c r="D14" s="3"/>
      <c r="E14" s="7"/>
      <c r="F14" s="7"/>
    </row>
    <row r="15" spans="1:6" ht="15" customHeight="1" x14ac:dyDescent="0.25">
      <c r="A15" s="3"/>
      <c r="B15" s="8">
        <v>40899</v>
      </c>
      <c r="C15" s="8" t="s">
        <v>175</v>
      </c>
      <c r="D15" s="3"/>
      <c r="E15" s="14">
        <f>'ANNUAL BUDGET'!D36</f>
        <v>0</v>
      </c>
      <c r="F15" s="9"/>
    </row>
    <row r="16" spans="1:6" ht="15" customHeight="1" x14ac:dyDescent="0.25">
      <c r="A16" s="3"/>
      <c r="B16" s="8">
        <v>40295</v>
      </c>
      <c r="C16" s="8" t="s">
        <v>19</v>
      </c>
      <c r="D16" s="3"/>
      <c r="E16" s="14">
        <f>'ANNUAL BUDGET'!D42</f>
        <v>0</v>
      </c>
      <c r="F16" s="9"/>
    </row>
    <row r="17" spans="1:6" ht="15" customHeight="1" x14ac:dyDescent="0.25">
      <c r="A17" s="3"/>
      <c r="B17" s="8">
        <v>40395</v>
      </c>
      <c r="C17" s="8" t="s">
        <v>4</v>
      </c>
      <c r="D17" s="3"/>
      <c r="E17" s="14">
        <f>'ANNUAL BUDGET'!D52</f>
        <v>0</v>
      </c>
      <c r="F17" s="9"/>
    </row>
    <row r="18" spans="1:6" ht="15" customHeight="1" x14ac:dyDescent="0.25">
      <c r="A18" s="3"/>
      <c r="B18" s="8">
        <v>40696</v>
      </c>
      <c r="C18" s="8" t="s">
        <v>20</v>
      </c>
      <c r="D18" s="3"/>
      <c r="E18" s="14">
        <f>'ANNUAL BUDGET'!D95</f>
        <v>0</v>
      </c>
      <c r="F18" s="9"/>
    </row>
    <row r="19" spans="1:6" ht="15" customHeight="1" x14ac:dyDescent="0.25">
      <c r="A19" s="3"/>
      <c r="B19" s="3"/>
      <c r="C19" s="3"/>
      <c r="D19" s="3"/>
      <c r="E19" s="10"/>
      <c r="F19" s="10"/>
    </row>
    <row r="20" spans="1:6" ht="15" customHeight="1" thickBot="1" x14ac:dyDescent="0.3">
      <c r="A20" s="3"/>
      <c r="B20" s="3"/>
      <c r="C20" s="11" t="s">
        <v>1</v>
      </c>
      <c r="D20" s="3"/>
      <c r="E20" s="15">
        <f>SUM(E15:E19)</f>
        <v>0</v>
      </c>
      <c r="F20" s="9"/>
    </row>
    <row r="21" spans="1:6" ht="15" customHeight="1" thickTop="1" x14ac:dyDescent="0.25">
      <c r="A21" s="3"/>
      <c r="B21" s="3"/>
      <c r="C21" s="3"/>
      <c r="D21" s="3"/>
      <c r="E21" s="10"/>
      <c r="F21" s="10"/>
    </row>
    <row r="22" spans="1:6" ht="15" customHeight="1" x14ac:dyDescent="0.3">
      <c r="A22" s="91" t="s">
        <v>9</v>
      </c>
      <c r="B22" s="91"/>
      <c r="C22" s="6"/>
      <c r="D22" s="3"/>
      <c r="E22" s="10"/>
      <c r="F22" s="10"/>
    </row>
    <row r="23" spans="1:6" ht="15" customHeight="1" x14ac:dyDescent="0.25">
      <c r="A23" s="3"/>
      <c r="B23" s="8">
        <v>41299</v>
      </c>
      <c r="C23" s="8" t="s">
        <v>22</v>
      </c>
      <c r="D23" s="3"/>
      <c r="E23" s="14">
        <f>+'ANNUAL BUDGET'!D145</f>
        <v>0</v>
      </c>
      <c r="F23" s="9"/>
    </row>
    <row r="24" spans="1:6" ht="15" customHeight="1" x14ac:dyDescent="0.25">
      <c r="A24" s="3"/>
      <c r="B24" s="8">
        <v>42296</v>
      </c>
      <c r="C24" s="8" t="s">
        <v>23</v>
      </c>
      <c r="D24" s="3"/>
      <c r="E24" s="12">
        <f>+'ANNUAL BUDGET'!D181</f>
        <v>0</v>
      </c>
      <c r="F24" s="9"/>
    </row>
    <row r="25" spans="1:6" ht="15" customHeight="1" x14ac:dyDescent="0.25">
      <c r="A25" s="3"/>
      <c r="B25" s="8">
        <v>43299</v>
      </c>
      <c r="C25" s="8" t="s">
        <v>24</v>
      </c>
      <c r="D25" s="3"/>
      <c r="E25" s="12">
        <f>+'ANNUAL BUDGET'!D208</f>
        <v>0</v>
      </c>
      <c r="F25" s="9"/>
    </row>
    <row r="26" spans="1:6" ht="15" customHeight="1" x14ac:dyDescent="0.25">
      <c r="A26" s="3"/>
      <c r="B26" s="8">
        <v>44095</v>
      </c>
      <c r="C26" s="8" t="s">
        <v>0</v>
      </c>
      <c r="D26" s="3"/>
      <c r="E26" s="12">
        <f>+'ANNUAL BUDGET'!D219</f>
        <v>0</v>
      </c>
      <c r="F26" s="9"/>
    </row>
    <row r="27" spans="1:6" ht="15" customHeight="1" x14ac:dyDescent="0.25">
      <c r="A27" s="3"/>
      <c r="B27" s="8">
        <v>45999</v>
      </c>
      <c r="C27" s="8" t="s">
        <v>4</v>
      </c>
      <c r="D27" s="3"/>
      <c r="E27" s="12">
        <f>+'ANNUAL BUDGET'!D228</f>
        <v>0</v>
      </c>
      <c r="F27" s="9"/>
    </row>
    <row r="28" spans="1:6" ht="15" customHeight="1" x14ac:dyDescent="0.25">
      <c r="A28" s="3"/>
      <c r="B28" s="8">
        <v>47959</v>
      </c>
      <c r="C28" s="8" t="s">
        <v>25</v>
      </c>
      <c r="D28" s="3"/>
      <c r="E28" s="12">
        <f>+'ANNUAL BUDGET'!D251</f>
        <v>0</v>
      </c>
      <c r="F28" s="9"/>
    </row>
    <row r="29" spans="1:6" ht="15" customHeight="1" x14ac:dyDescent="0.25">
      <c r="A29" s="3"/>
      <c r="B29" s="3"/>
      <c r="C29" s="3"/>
      <c r="D29" s="3"/>
      <c r="E29" s="10"/>
      <c r="F29" s="10"/>
    </row>
    <row r="30" spans="1:6" ht="15" customHeight="1" thickBot="1" x14ac:dyDescent="0.3">
      <c r="A30" s="3"/>
      <c r="B30" s="3"/>
      <c r="C30" s="11" t="s">
        <v>2</v>
      </c>
      <c r="D30" s="3"/>
      <c r="E30" s="15">
        <f>SUM(E23:E29)</f>
        <v>0</v>
      </c>
      <c r="F30" s="9"/>
    </row>
    <row r="31" spans="1:6" ht="15" customHeight="1" thickTop="1" x14ac:dyDescent="0.25">
      <c r="A31" s="3"/>
      <c r="B31" s="3"/>
      <c r="C31" s="3"/>
      <c r="D31" s="3"/>
      <c r="E31" s="10"/>
      <c r="F31" s="10"/>
    </row>
    <row r="32" spans="1:6" ht="15" customHeight="1" thickBot="1" x14ac:dyDescent="0.3">
      <c r="A32" s="3"/>
      <c r="B32" s="3"/>
      <c r="C32" s="11" t="s">
        <v>227</v>
      </c>
      <c r="D32" s="3"/>
      <c r="E32" s="15">
        <f>+E20-E30</f>
        <v>0</v>
      </c>
      <c r="F32" s="9"/>
    </row>
    <row r="33" spans="1:6" ht="15" customHeight="1" thickTop="1" x14ac:dyDescent="0.25">
      <c r="A33" s="3"/>
      <c r="B33" s="3"/>
      <c r="C33" s="11"/>
      <c r="D33" s="3"/>
      <c r="E33" s="9"/>
      <c r="F33" s="9"/>
    </row>
    <row r="34" spans="1:6" ht="15" customHeight="1" x14ac:dyDescent="0.25">
      <c r="A34" s="3"/>
      <c r="B34" s="8">
        <v>40995</v>
      </c>
      <c r="C34" s="8" t="s">
        <v>21</v>
      </c>
      <c r="D34" s="3"/>
      <c r="E34" s="14">
        <f>'ANNUAL BUDGET'!D104</f>
        <v>0</v>
      </c>
      <c r="F34" s="9"/>
    </row>
    <row r="35" spans="1:6" ht="15" customHeight="1" x14ac:dyDescent="0.25">
      <c r="A35" s="3"/>
      <c r="B35" s="8">
        <v>49000</v>
      </c>
      <c r="C35" s="8" t="s">
        <v>26</v>
      </c>
      <c r="D35" s="3"/>
      <c r="E35" s="12">
        <f>-'ANNUAL BUDGET'!D273</f>
        <v>0</v>
      </c>
      <c r="F35" s="9"/>
    </row>
    <row r="36" spans="1:6" ht="15" customHeight="1" x14ac:dyDescent="0.25">
      <c r="A36" s="3"/>
      <c r="B36" s="3"/>
      <c r="C36" s="11"/>
      <c r="D36" s="3"/>
      <c r="E36" s="9"/>
      <c r="F36" s="9"/>
    </row>
    <row r="37" spans="1:6" ht="15" customHeight="1" thickBot="1" x14ac:dyDescent="0.3">
      <c r="A37" s="3"/>
      <c r="B37" s="3"/>
      <c r="C37" s="11" t="s">
        <v>3</v>
      </c>
      <c r="D37" s="3"/>
      <c r="E37" s="15">
        <f>SUM(E32:E36)</f>
        <v>0</v>
      </c>
      <c r="F37" s="9"/>
    </row>
    <row r="38" spans="1:6" ht="14.4" thickTop="1" thickBot="1" x14ac:dyDescent="0.3">
      <c r="A38" s="3"/>
      <c r="B38" s="3"/>
      <c r="C38" s="3"/>
      <c r="D38" s="3"/>
      <c r="E38" s="3"/>
      <c r="F38" s="3"/>
    </row>
    <row r="39" spans="1:6" hidden="1" x14ac:dyDescent="0.25">
      <c r="A39" t="s">
        <v>180</v>
      </c>
      <c r="B39"/>
      <c r="C39"/>
      <c r="D39"/>
      <c r="E39" s="46" t="e">
        <f>+('ANNUAL BUDGET'!D104+'ANNUAL BUDGET'!D95+'ANNUAL BUDGET'!D36+'ANNUAL BUDGET'!D42+'ANNUAL BUDGET'!D52)-(#REF!+#REF!+#REF!+#REF!+#REF!+#REF!+#REF!)</f>
        <v>#REF!</v>
      </c>
      <c r="F39" s="46"/>
    </row>
    <row r="40" spans="1:6" hidden="1" x14ac:dyDescent="0.25">
      <c r="A40" t="s">
        <v>181</v>
      </c>
      <c r="B40"/>
      <c r="C40"/>
      <c r="D40"/>
      <c r="E40" s="46" t="e">
        <f>+E32-E39</f>
        <v>#REF!</v>
      </c>
      <c r="F40" s="46"/>
    </row>
    <row r="41" spans="1:6" hidden="1" x14ac:dyDescent="0.25">
      <c r="E41" s="53"/>
    </row>
    <row r="42" spans="1:6" hidden="1" x14ac:dyDescent="0.25">
      <c r="A42" s="49" t="s">
        <v>179</v>
      </c>
    </row>
    <row r="43" spans="1:6" hidden="1" x14ac:dyDescent="0.25"/>
    <row r="44" spans="1:6" hidden="1" x14ac:dyDescent="0.25">
      <c r="A44" s="50" t="s">
        <v>177</v>
      </c>
      <c r="B44" s="51"/>
    </row>
    <row r="45" spans="1:6" hidden="1" x14ac:dyDescent="0.25">
      <c r="A45" s="50"/>
      <c r="B45" s="50"/>
    </row>
    <row r="46" spans="1:6" hidden="1" x14ac:dyDescent="0.25">
      <c r="A46" s="50"/>
      <c r="B46" s="50"/>
    </row>
    <row r="47" spans="1:6" ht="13.8" hidden="1" thickBot="1" x14ac:dyDescent="0.3">
      <c r="A47" s="50" t="s">
        <v>178</v>
      </c>
      <c r="B47" s="51"/>
    </row>
    <row r="48" spans="1:6" ht="13.8" thickBot="1" x14ac:dyDescent="0.3">
      <c r="B48" s="92" t="s">
        <v>199</v>
      </c>
      <c r="C48" s="93"/>
      <c r="D48" s="93"/>
      <c r="E48" s="94"/>
    </row>
    <row r="49" spans="2:5" x14ac:dyDescent="0.25">
      <c r="B49" s="70"/>
      <c r="D49"/>
      <c r="E49" s="71"/>
    </row>
    <row r="50" spans="2:5" ht="41.25" customHeight="1" x14ac:dyDescent="0.25">
      <c r="B50" s="88" t="s">
        <v>200</v>
      </c>
      <c r="C50" s="89"/>
      <c r="D50" s="89"/>
      <c r="E50" s="90"/>
    </row>
    <row r="51" spans="2:5" x14ac:dyDescent="0.25">
      <c r="B51" s="70"/>
      <c r="D51"/>
      <c r="E51" s="71"/>
    </row>
    <row r="52" spans="2:5" x14ac:dyDescent="0.25">
      <c r="B52" s="70"/>
      <c r="D52"/>
      <c r="E52" s="71"/>
    </row>
    <row r="53" spans="2:5" x14ac:dyDescent="0.25">
      <c r="B53" s="72"/>
      <c r="C53" s="73"/>
      <c r="D53" s="74"/>
      <c r="E53" s="75"/>
    </row>
    <row r="54" spans="2:5" x14ac:dyDescent="0.25">
      <c r="B54" s="76" t="s">
        <v>202</v>
      </c>
      <c r="D54"/>
      <c r="E54" s="77" t="s">
        <v>201</v>
      </c>
    </row>
    <row r="55" spans="2:5" x14ac:dyDescent="0.25">
      <c r="B55" s="70"/>
      <c r="D55"/>
      <c r="E55" s="71"/>
    </row>
    <row r="56" spans="2:5" x14ac:dyDescent="0.25">
      <c r="B56" s="70"/>
      <c r="D56"/>
      <c r="E56" s="71"/>
    </row>
    <row r="57" spans="2:5" x14ac:dyDescent="0.25">
      <c r="B57" s="72"/>
      <c r="C57" s="73"/>
      <c r="D57" s="74"/>
      <c r="E57" s="75"/>
    </row>
    <row r="58" spans="2:5" x14ac:dyDescent="0.25">
      <c r="B58" s="76" t="s">
        <v>203</v>
      </c>
      <c r="D58"/>
      <c r="E58" s="77" t="s">
        <v>201</v>
      </c>
    </row>
    <row r="59" spans="2:5" x14ac:dyDescent="0.25">
      <c r="B59" s="70"/>
      <c r="D59"/>
      <c r="E59" s="71"/>
    </row>
    <row r="60" spans="2:5" x14ac:dyDescent="0.25">
      <c r="B60" s="70"/>
      <c r="D60"/>
      <c r="E60" s="71"/>
    </row>
    <row r="61" spans="2:5" x14ac:dyDescent="0.25">
      <c r="B61" s="72"/>
      <c r="C61" s="73"/>
      <c r="D61" s="74"/>
      <c r="E61" s="75"/>
    </row>
    <row r="62" spans="2:5" x14ac:dyDescent="0.25">
      <c r="B62" s="76" t="s">
        <v>204</v>
      </c>
      <c r="D62"/>
      <c r="E62" s="77" t="s">
        <v>201</v>
      </c>
    </row>
    <row r="63" spans="2:5" ht="13.8" thickBot="1" x14ac:dyDescent="0.3">
      <c r="B63" s="78"/>
      <c r="C63" s="79"/>
      <c r="D63" s="80"/>
      <c r="E63" s="81"/>
    </row>
  </sheetData>
  <mergeCells count="5">
    <mergeCell ref="B50:E50"/>
    <mergeCell ref="A22:B22"/>
    <mergeCell ref="E9:F9"/>
    <mergeCell ref="A14:B14"/>
    <mergeCell ref="B48:E48"/>
  </mergeCells>
  <phoneticPr fontId="0" type="noConversion"/>
  <pageMargins left="0.75" right="0.75" top="0.75" bottom="0.5" header="0.5" footer="0.5"/>
  <pageSetup scale="86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indexed="32"/>
    <pageSetUpPr fitToPage="1"/>
  </sheetPr>
  <dimension ref="A1:E277"/>
  <sheetViews>
    <sheetView showGridLines="0" tabSelected="1" zoomScaleNormal="100" workbookViewId="0">
      <selection activeCell="D283" sqref="D283"/>
    </sheetView>
  </sheetViews>
  <sheetFormatPr defaultColWidth="8.109375" defaultRowHeight="13.2" x14ac:dyDescent="0.25"/>
  <cols>
    <col min="1" max="1" width="17.33203125" style="21" customWidth="1"/>
    <col min="2" max="2" width="34.5546875" style="21" customWidth="1"/>
    <col min="3" max="3" width="8.109375" style="21" customWidth="1"/>
    <col min="4" max="4" width="15.6640625" style="54" customWidth="1"/>
    <col min="5" max="5" width="3.109375" style="54" customWidth="1"/>
    <col min="6" max="16384" width="8.109375" style="54"/>
  </cols>
  <sheetData>
    <row r="1" spans="1:5" s="19" customFormat="1" ht="25.2" thickTop="1" x14ac:dyDescent="0.4">
      <c r="A1" s="22" t="s">
        <v>196</v>
      </c>
      <c r="B1" s="23"/>
      <c r="C1" s="24"/>
      <c r="D1" s="24"/>
    </row>
    <row r="2" spans="1:5" s="19" customFormat="1" ht="16.5" customHeight="1" x14ac:dyDescent="0.4">
      <c r="A2" s="33"/>
      <c r="B2" s="34"/>
      <c r="C2" s="25"/>
      <c r="D2" s="35"/>
    </row>
    <row r="3" spans="1:5" s="19" customFormat="1" ht="15.6" x14ac:dyDescent="0.3">
      <c r="A3" s="18" t="str">
        <f>+'SCHOOL SUMMARY'!A4</f>
        <v>School Name:</v>
      </c>
      <c r="B3" s="84" t="str">
        <f>+'SCHOOL SUMMARY'!B4:C4</f>
        <v>Enter School Name</v>
      </c>
      <c r="C3" s="85"/>
      <c r="D3" s="35"/>
    </row>
    <row r="4" spans="1:5" s="19" customFormat="1" ht="15.6" x14ac:dyDescent="0.3">
      <c r="A4" s="18"/>
      <c r="B4" s="3"/>
      <c r="C4"/>
      <c r="D4" s="35"/>
    </row>
    <row r="5" spans="1:5" s="19" customFormat="1" ht="15.6" x14ac:dyDescent="0.3">
      <c r="A5" s="18" t="str">
        <f>+'SCHOOL SUMMARY'!A6</f>
        <v>School Number:</v>
      </c>
      <c r="B5" s="84" t="str">
        <f>+'SCHOOL SUMMARY'!B6:C6</f>
        <v>Enter School Number</v>
      </c>
      <c r="C5" s="85"/>
      <c r="D5" s="35"/>
    </row>
    <row r="6" spans="1:5" s="19" customFormat="1" ht="15.6" x14ac:dyDescent="0.3">
      <c r="A6" s="18"/>
      <c r="B6" s="3"/>
      <c r="C6" s="3"/>
      <c r="D6" s="35"/>
    </row>
    <row r="7" spans="1:5" s="19" customFormat="1" ht="15.6" x14ac:dyDescent="0.3">
      <c r="A7" s="18" t="s">
        <v>6</v>
      </c>
      <c r="B7" s="84" t="str">
        <f>+'SCHOOL SUMMARY'!B8:C8</f>
        <v>Enter School Location</v>
      </c>
      <c r="C7" s="84"/>
      <c r="D7" s="35"/>
    </row>
    <row r="8" spans="1:5" s="20" customFormat="1" ht="16.2" thickBot="1" x14ac:dyDescent="0.35">
      <c r="A8" s="26"/>
      <c r="B8" s="19"/>
      <c r="C8" s="27"/>
      <c r="D8" s="86"/>
      <c r="E8" s="87"/>
    </row>
    <row r="9" spans="1:5" s="19" customFormat="1" ht="25.8" thickBot="1" x14ac:dyDescent="0.3">
      <c r="A9" s="28"/>
      <c r="B9" s="28"/>
      <c r="C9" s="28"/>
      <c r="D9" s="65" t="str">
        <f>'SCHOOL SUMMARY'!E12</f>
        <v>Annual Budget 2027</v>
      </c>
      <c r="E9" s="17"/>
    </row>
    <row r="10" spans="1:5" s="55" customFormat="1" ht="18" thickTop="1" x14ac:dyDescent="0.3">
      <c r="A10" s="69" t="s">
        <v>8</v>
      </c>
      <c r="B10" s="20"/>
      <c r="C10" s="20"/>
      <c r="D10" s="56"/>
    </row>
    <row r="11" spans="1:5" s="55" customFormat="1" ht="17.399999999999999" x14ac:dyDescent="0.3">
      <c r="A11" s="69"/>
      <c r="B11" s="20"/>
      <c r="C11" s="20"/>
      <c r="D11" s="56"/>
    </row>
    <row r="12" spans="1:5" ht="14.1" customHeight="1" x14ac:dyDescent="0.25">
      <c r="A12" s="37">
        <v>40110</v>
      </c>
      <c r="B12" s="37" t="s">
        <v>211</v>
      </c>
      <c r="C12" s="29"/>
      <c r="D12" s="31"/>
    </row>
    <row r="13" spans="1:5" ht="14.1" customHeight="1" x14ac:dyDescent="0.25">
      <c r="A13" s="37">
        <v>40120</v>
      </c>
      <c r="B13" s="37" t="s">
        <v>212</v>
      </c>
      <c r="D13" s="31"/>
    </row>
    <row r="14" spans="1:5" ht="14.1" customHeight="1" x14ac:dyDescent="0.25">
      <c r="A14" s="37">
        <v>40130</v>
      </c>
      <c r="B14" s="37" t="s">
        <v>29</v>
      </c>
      <c r="C14" s="29"/>
      <c r="D14" s="31"/>
    </row>
    <row r="15" spans="1:5" ht="14.1" customHeight="1" x14ac:dyDescent="0.25">
      <c r="A15" s="37">
        <v>40140</v>
      </c>
      <c r="B15" s="37" t="s">
        <v>30</v>
      </c>
      <c r="C15" s="29"/>
      <c r="D15" s="31"/>
    </row>
    <row r="16" spans="1:5" ht="14.1" customHeight="1" x14ac:dyDescent="0.25">
      <c r="A16" s="37">
        <v>40145</v>
      </c>
      <c r="B16" s="37" t="s">
        <v>224</v>
      </c>
      <c r="C16" s="29"/>
      <c r="D16" s="31"/>
    </row>
    <row r="17" spans="1:4" ht="14.1" customHeight="1" x14ac:dyDescent="0.25">
      <c r="A17" s="37">
        <v>40150</v>
      </c>
      <c r="B17" s="37" t="s">
        <v>32</v>
      </c>
      <c r="C17" s="29"/>
      <c r="D17" s="31"/>
    </row>
    <row r="18" spans="1:4" ht="14.1" customHeight="1" x14ac:dyDescent="0.25">
      <c r="A18" s="37">
        <v>40160</v>
      </c>
      <c r="B18" s="37" t="s">
        <v>33</v>
      </c>
      <c r="D18" s="31"/>
    </row>
    <row r="19" spans="1:4" ht="14.1" customHeight="1" x14ac:dyDescent="0.25">
      <c r="A19" s="37">
        <v>40170</v>
      </c>
      <c r="B19" s="37" t="s">
        <v>34</v>
      </c>
      <c r="D19" s="31"/>
    </row>
    <row r="20" spans="1:4" ht="14.1" customHeight="1" x14ac:dyDescent="0.25">
      <c r="A20" s="37">
        <v>40180</v>
      </c>
      <c r="B20" s="37" t="s">
        <v>35</v>
      </c>
      <c r="D20" s="31"/>
    </row>
    <row r="21" spans="1:4" ht="14.1" customHeight="1" x14ac:dyDescent="0.25">
      <c r="A21" s="37">
        <v>40190</v>
      </c>
      <c r="B21" s="37" t="s">
        <v>36</v>
      </c>
      <c r="C21" s="25"/>
      <c r="D21" s="31"/>
    </row>
    <row r="22" spans="1:4" x14ac:dyDescent="0.25">
      <c r="A22" s="37">
        <v>40192</v>
      </c>
      <c r="B22" s="37" t="s">
        <v>37</v>
      </c>
      <c r="D22" s="31"/>
    </row>
    <row r="23" spans="1:4" x14ac:dyDescent="0.25">
      <c r="A23" s="37">
        <v>40194</v>
      </c>
      <c r="B23" s="37" t="s">
        <v>38</v>
      </c>
      <c r="D23" s="31"/>
    </row>
    <row r="24" spans="1:4" x14ac:dyDescent="0.25">
      <c r="A24" s="37">
        <v>40195</v>
      </c>
      <c r="B24" s="37" t="s">
        <v>213</v>
      </c>
      <c r="D24" s="31"/>
    </row>
    <row r="25" spans="1:4" x14ac:dyDescent="0.25">
      <c r="A25" s="37"/>
      <c r="B25" s="37"/>
      <c r="D25" s="57"/>
    </row>
    <row r="26" spans="1:4" s="21" customFormat="1" ht="13.8" thickBot="1" x14ac:dyDescent="0.3">
      <c r="A26" s="38">
        <v>40195</v>
      </c>
      <c r="B26" s="38" t="s">
        <v>43</v>
      </c>
      <c r="D26" s="32">
        <f>SUM(D12:D24)</f>
        <v>0</v>
      </c>
    </row>
    <row r="27" spans="1:4" ht="13.8" thickTop="1" x14ac:dyDescent="0.25">
      <c r="A27" s="38"/>
      <c r="B27" s="38"/>
      <c r="D27" s="57"/>
    </row>
    <row r="28" spans="1:4" x14ac:dyDescent="0.25">
      <c r="A28" s="38"/>
      <c r="B28" s="38"/>
      <c r="D28" s="57"/>
    </row>
    <row r="29" spans="1:4" x14ac:dyDescent="0.25">
      <c r="A29" s="37">
        <v>40810</v>
      </c>
      <c r="B29" s="37" t="s">
        <v>40</v>
      </c>
      <c r="D29" s="31"/>
    </row>
    <row r="30" spans="1:4" x14ac:dyDescent="0.25">
      <c r="A30" s="37">
        <v>40820</v>
      </c>
      <c r="B30" s="37" t="s">
        <v>41</v>
      </c>
      <c r="D30" s="31"/>
    </row>
    <row r="31" spans="1:4" x14ac:dyDescent="0.25">
      <c r="A31" s="37">
        <v>40830</v>
      </c>
      <c r="B31" s="37" t="s">
        <v>42</v>
      </c>
      <c r="D31" s="31"/>
    </row>
    <row r="32" spans="1:4" x14ac:dyDescent="0.25">
      <c r="A32" s="37"/>
      <c r="B32" s="37"/>
      <c r="D32" s="57"/>
    </row>
    <row r="33" spans="1:4" s="21" customFormat="1" ht="13.8" thickBot="1" x14ac:dyDescent="0.3">
      <c r="A33" s="38">
        <v>40895</v>
      </c>
      <c r="B33" s="38" t="s">
        <v>44</v>
      </c>
      <c r="D33" s="32">
        <f>SUM(D29:D31)</f>
        <v>0</v>
      </c>
    </row>
    <row r="34" spans="1:4" ht="13.8" thickTop="1" x14ac:dyDescent="0.25">
      <c r="A34" s="37"/>
      <c r="B34" s="37"/>
      <c r="D34" s="57"/>
    </row>
    <row r="35" spans="1:4" x14ac:dyDescent="0.25">
      <c r="A35"/>
      <c r="B35"/>
      <c r="D35" s="57"/>
    </row>
    <row r="36" spans="1:4" s="21" customFormat="1" ht="13.8" thickBot="1" x14ac:dyDescent="0.3">
      <c r="A36" s="38">
        <v>40899</v>
      </c>
      <c r="B36" s="38" t="s">
        <v>18</v>
      </c>
      <c r="D36" s="32">
        <f>D26-D33</f>
        <v>0</v>
      </c>
    </row>
    <row r="37" spans="1:4" ht="13.8" thickTop="1" x14ac:dyDescent="0.25">
      <c r="A37" s="38"/>
      <c r="B37" s="38"/>
      <c r="D37" s="57"/>
    </row>
    <row r="38" spans="1:4" x14ac:dyDescent="0.25">
      <c r="A38" s="38"/>
      <c r="B38"/>
    </row>
    <row r="39" spans="1:4" x14ac:dyDescent="0.25">
      <c r="A39" s="37">
        <v>40210</v>
      </c>
      <c r="B39" s="37" t="s">
        <v>45</v>
      </c>
      <c r="D39" s="31"/>
    </row>
    <row r="40" spans="1:4" x14ac:dyDescent="0.25">
      <c r="A40" s="37">
        <v>40220</v>
      </c>
      <c r="B40" s="37" t="s">
        <v>46</v>
      </c>
      <c r="D40" s="31"/>
    </row>
    <row r="41" spans="1:4" x14ac:dyDescent="0.25">
      <c r="A41" s="37"/>
      <c r="B41" s="37"/>
      <c r="D41" s="57"/>
    </row>
    <row r="42" spans="1:4" s="21" customFormat="1" ht="13.8" thickBot="1" x14ac:dyDescent="0.3">
      <c r="A42" s="38">
        <v>40295</v>
      </c>
      <c r="B42" s="38" t="s">
        <v>19</v>
      </c>
      <c r="D42" s="32">
        <f>SUM(D39:D40)</f>
        <v>0</v>
      </c>
    </row>
    <row r="43" spans="1:4" ht="13.8" thickTop="1" x14ac:dyDescent="0.25">
      <c r="A43" s="38"/>
      <c r="B43" s="38"/>
      <c r="D43" s="57"/>
    </row>
    <row r="44" spans="1:4" x14ac:dyDescent="0.25">
      <c r="A44" s="38"/>
      <c r="B44"/>
      <c r="D44" s="57"/>
    </row>
    <row r="45" spans="1:4" x14ac:dyDescent="0.25">
      <c r="A45" s="37">
        <v>40330</v>
      </c>
      <c r="B45" s="37" t="s">
        <v>47</v>
      </c>
      <c r="D45" s="31"/>
    </row>
    <row r="46" spans="1:4" x14ac:dyDescent="0.25">
      <c r="A46" s="37">
        <v>40340</v>
      </c>
      <c r="B46" s="37" t="s">
        <v>48</v>
      </c>
      <c r="D46" s="31"/>
    </row>
    <row r="47" spans="1:4" x14ac:dyDescent="0.25">
      <c r="A47" s="37">
        <v>40350</v>
      </c>
      <c r="B47" s="37" t="s">
        <v>49</v>
      </c>
      <c r="D47" s="31"/>
    </row>
    <row r="48" spans="1:4" x14ac:dyDescent="0.25">
      <c r="A48" s="37">
        <v>40360</v>
      </c>
      <c r="B48" s="37" t="s">
        <v>50</v>
      </c>
      <c r="D48" s="31"/>
    </row>
    <row r="49" spans="1:4" x14ac:dyDescent="0.25">
      <c r="A49" s="37">
        <v>40370</v>
      </c>
      <c r="B49" s="37" t="s">
        <v>214</v>
      </c>
      <c r="D49" s="31"/>
    </row>
    <row r="50" spans="1:4" x14ac:dyDescent="0.25">
      <c r="A50" s="37">
        <v>40380</v>
      </c>
      <c r="B50" s="37" t="s">
        <v>52</v>
      </c>
      <c r="D50" s="31"/>
    </row>
    <row r="51" spans="1:4" x14ac:dyDescent="0.25">
      <c r="A51" s="37"/>
      <c r="B51" s="37"/>
      <c r="D51" s="57"/>
    </row>
    <row r="52" spans="1:4" s="21" customFormat="1" ht="13.8" thickBot="1" x14ac:dyDescent="0.3">
      <c r="A52" s="38">
        <v>40395</v>
      </c>
      <c r="B52" s="38" t="s">
        <v>53</v>
      </c>
      <c r="D52" s="32">
        <f>SUM(D45:D50)</f>
        <v>0</v>
      </c>
    </row>
    <row r="53" spans="1:4" ht="13.8" thickTop="1" x14ac:dyDescent="0.25">
      <c r="A53" s="38"/>
      <c r="B53"/>
      <c r="D53" s="57"/>
    </row>
    <row r="54" spans="1:4" x14ac:dyDescent="0.25">
      <c r="A54" s="37"/>
      <c r="B54" s="37"/>
      <c r="D54" s="57"/>
    </row>
    <row r="55" spans="1:4" x14ac:dyDescent="0.25">
      <c r="A55" s="37">
        <v>40400</v>
      </c>
      <c r="B55" s="37" t="s">
        <v>54</v>
      </c>
      <c r="D55" s="31"/>
    </row>
    <row r="56" spans="1:4" x14ac:dyDescent="0.25">
      <c r="A56" s="37">
        <v>40405</v>
      </c>
      <c r="B56" s="37" t="s">
        <v>55</v>
      </c>
      <c r="D56" s="31"/>
    </row>
    <row r="57" spans="1:4" x14ac:dyDescent="0.25">
      <c r="A57" s="37">
        <v>40406</v>
      </c>
      <c r="B57" s="37" t="s">
        <v>218</v>
      </c>
      <c r="D57" s="31"/>
    </row>
    <row r="58" spans="1:4" x14ac:dyDescent="0.25">
      <c r="A58" s="37">
        <v>40410</v>
      </c>
      <c r="B58" s="37" t="s">
        <v>56</v>
      </c>
      <c r="D58" s="31"/>
    </row>
    <row r="59" spans="1:4" x14ac:dyDescent="0.25">
      <c r="A59" s="37">
        <v>40415</v>
      </c>
      <c r="B59" s="37" t="s">
        <v>57</v>
      </c>
      <c r="D59" s="31"/>
    </row>
    <row r="60" spans="1:4" x14ac:dyDescent="0.25">
      <c r="A60" s="37">
        <v>40420</v>
      </c>
      <c r="B60" s="37" t="s">
        <v>58</v>
      </c>
      <c r="D60" s="31"/>
    </row>
    <row r="61" spans="1:4" x14ac:dyDescent="0.25">
      <c r="A61" s="37">
        <v>40440</v>
      </c>
      <c r="B61" s="37" t="s">
        <v>59</v>
      </c>
      <c r="D61" s="31"/>
    </row>
    <row r="62" spans="1:4" x14ac:dyDescent="0.25">
      <c r="A62" s="37">
        <v>40450</v>
      </c>
      <c r="B62" s="37" t="s">
        <v>60</v>
      </c>
      <c r="D62" s="31"/>
    </row>
    <row r="63" spans="1:4" x14ac:dyDescent="0.25">
      <c r="A63" s="37">
        <v>40455</v>
      </c>
      <c r="B63" s="37" t="s">
        <v>61</v>
      </c>
      <c r="D63" s="31"/>
    </row>
    <row r="64" spans="1:4" x14ac:dyDescent="0.25">
      <c r="A64" s="37">
        <v>40457</v>
      </c>
      <c r="B64" s="37" t="s">
        <v>62</v>
      </c>
      <c r="D64" s="31"/>
    </row>
    <row r="65" spans="1:4" x14ac:dyDescent="0.25">
      <c r="A65" s="37">
        <v>40460</v>
      </c>
      <c r="B65" s="37" t="s">
        <v>63</v>
      </c>
      <c r="D65" s="31"/>
    </row>
    <row r="66" spans="1:4" x14ac:dyDescent="0.25">
      <c r="A66" s="37"/>
      <c r="B66" s="37"/>
      <c r="D66" s="57"/>
    </row>
    <row r="67" spans="1:4" s="21" customFormat="1" ht="13.8" thickBot="1" x14ac:dyDescent="0.3">
      <c r="A67" s="38">
        <v>40495</v>
      </c>
      <c r="B67" s="38" t="s">
        <v>76</v>
      </c>
      <c r="D67" s="32">
        <f>SUM(D55:D65)</f>
        <v>0</v>
      </c>
    </row>
    <row r="68" spans="1:4" ht="13.8" thickTop="1" x14ac:dyDescent="0.25">
      <c r="A68" s="38"/>
      <c r="B68" s="38"/>
      <c r="D68" s="57"/>
    </row>
    <row r="69" spans="1:4" x14ac:dyDescent="0.25">
      <c r="A69" s="38"/>
      <c r="B69"/>
      <c r="D69" s="57"/>
    </row>
    <row r="70" spans="1:4" x14ac:dyDescent="0.25">
      <c r="A70" s="37">
        <v>40610</v>
      </c>
      <c r="B70" s="37" t="s">
        <v>64</v>
      </c>
      <c r="D70" s="31"/>
    </row>
    <row r="71" spans="1:4" x14ac:dyDescent="0.25">
      <c r="A71" s="37">
        <v>40620</v>
      </c>
      <c r="B71" s="37" t="s">
        <v>65</v>
      </c>
      <c r="D71" s="31"/>
    </row>
    <row r="72" spans="1:4" x14ac:dyDescent="0.25">
      <c r="A72" s="37">
        <v>40630</v>
      </c>
      <c r="B72" s="37" t="s">
        <v>66</v>
      </c>
      <c r="D72" s="31"/>
    </row>
    <row r="73" spans="1:4" x14ac:dyDescent="0.25">
      <c r="A73" s="37">
        <v>40640</v>
      </c>
      <c r="B73" s="37" t="s">
        <v>221</v>
      </c>
      <c r="D73" s="31"/>
    </row>
    <row r="74" spans="1:4" x14ac:dyDescent="0.25">
      <c r="A74" s="37">
        <v>40650</v>
      </c>
      <c r="B74" s="37" t="s">
        <v>68</v>
      </c>
      <c r="D74" s="31"/>
    </row>
    <row r="75" spans="1:4" x14ac:dyDescent="0.25">
      <c r="A75" s="37"/>
      <c r="B75" s="37"/>
      <c r="D75" s="57"/>
    </row>
    <row r="76" spans="1:4" s="21" customFormat="1" ht="13.8" thickBot="1" x14ac:dyDescent="0.3">
      <c r="A76" s="38">
        <v>40655</v>
      </c>
      <c r="B76" s="38" t="s">
        <v>77</v>
      </c>
      <c r="D76" s="32">
        <f>SUM(D70:D74)</f>
        <v>0</v>
      </c>
    </row>
    <row r="77" spans="1:4" ht="13.8" thickTop="1" x14ac:dyDescent="0.25">
      <c r="A77" s="38"/>
      <c r="B77" s="38"/>
      <c r="D77" s="57"/>
    </row>
    <row r="78" spans="1:4" x14ac:dyDescent="0.25">
      <c r="A78" s="38"/>
      <c r="B78"/>
      <c r="D78" s="57"/>
    </row>
    <row r="79" spans="1:4" x14ac:dyDescent="0.25">
      <c r="A79" s="37">
        <v>40660</v>
      </c>
      <c r="B79" s="37" t="s">
        <v>69</v>
      </c>
      <c r="D79" s="31"/>
    </row>
    <row r="80" spans="1:4" x14ac:dyDescent="0.25">
      <c r="A80" s="37">
        <v>40670</v>
      </c>
      <c r="B80" s="37" t="s">
        <v>70</v>
      </c>
      <c r="D80" s="31"/>
    </row>
    <row r="81" spans="1:4" x14ac:dyDescent="0.25">
      <c r="A81" s="37">
        <v>40675</v>
      </c>
      <c r="B81" s="37" t="s">
        <v>71</v>
      </c>
      <c r="D81" s="31"/>
    </row>
    <row r="82" spans="1:4" x14ac:dyDescent="0.25">
      <c r="A82" s="37">
        <v>40680</v>
      </c>
      <c r="B82" s="37" t="s">
        <v>72</v>
      </c>
      <c r="D82" s="31"/>
    </row>
    <row r="83" spans="1:4" x14ac:dyDescent="0.25">
      <c r="A83" s="37">
        <v>40690</v>
      </c>
      <c r="B83" s="37" t="s">
        <v>73</v>
      </c>
      <c r="D83" s="31"/>
    </row>
    <row r="84" spans="1:4" x14ac:dyDescent="0.25">
      <c r="A84" s="37"/>
      <c r="B84" s="37"/>
      <c r="D84" s="57"/>
    </row>
    <row r="85" spans="1:4" s="21" customFormat="1" ht="13.8" thickBot="1" x14ac:dyDescent="0.3">
      <c r="A85" s="38">
        <v>40695</v>
      </c>
      <c r="B85" s="38" t="s">
        <v>78</v>
      </c>
      <c r="D85" s="32">
        <f>SUM(D79:D83)</f>
        <v>0</v>
      </c>
    </row>
    <row r="86" spans="1:4" ht="13.8" thickTop="1" x14ac:dyDescent="0.25">
      <c r="A86" s="38"/>
      <c r="B86"/>
      <c r="D86" s="57"/>
    </row>
    <row r="87" spans="1:4" x14ac:dyDescent="0.25">
      <c r="A87" s="38"/>
      <c r="B87"/>
    </row>
    <row r="88" spans="1:4" x14ac:dyDescent="0.25">
      <c r="A88" s="37">
        <v>47100</v>
      </c>
      <c r="B88" s="37" t="s">
        <v>220</v>
      </c>
      <c r="D88" s="31"/>
    </row>
    <row r="89" spans="1:4" x14ac:dyDescent="0.25">
      <c r="A89" s="37">
        <v>47200</v>
      </c>
      <c r="B89" s="37" t="s">
        <v>215</v>
      </c>
      <c r="D89" s="31"/>
    </row>
    <row r="90" spans="1:4" x14ac:dyDescent="0.25">
      <c r="A90" s="37">
        <v>47400</v>
      </c>
      <c r="B90" s="37" t="s">
        <v>222</v>
      </c>
      <c r="D90" s="31"/>
    </row>
    <row r="91" spans="1:4" x14ac:dyDescent="0.25">
      <c r="A91"/>
      <c r="B91"/>
    </row>
    <row r="92" spans="1:4" s="21" customFormat="1" ht="13.8" thickBot="1" x14ac:dyDescent="0.3">
      <c r="A92" s="38">
        <v>47495</v>
      </c>
      <c r="B92" s="38" t="s">
        <v>79</v>
      </c>
      <c r="D92" s="32">
        <f>SUM(D88:D90)</f>
        <v>0</v>
      </c>
    </row>
    <row r="93" spans="1:4" ht="13.8" thickTop="1" x14ac:dyDescent="0.25">
      <c r="A93" s="38"/>
      <c r="B93"/>
    </row>
    <row r="94" spans="1:4" x14ac:dyDescent="0.25">
      <c r="A94" s="38"/>
      <c r="B94"/>
    </row>
    <row r="95" spans="1:4" s="21" customFormat="1" ht="13.8" thickBot="1" x14ac:dyDescent="0.3">
      <c r="A95" s="38">
        <v>40696</v>
      </c>
      <c r="B95" s="38" t="s">
        <v>20</v>
      </c>
      <c r="D95" s="32">
        <f>+D67+D76+D85+D92</f>
        <v>0</v>
      </c>
    </row>
    <row r="96" spans="1:4" ht="13.8" thickTop="1" x14ac:dyDescent="0.25">
      <c r="A96" s="38"/>
      <c r="B96"/>
    </row>
    <row r="97" spans="1:4" x14ac:dyDescent="0.25">
      <c r="A97" s="38"/>
      <c r="B97"/>
    </row>
    <row r="98" spans="1:4" x14ac:dyDescent="0.25">
      <c r="A98" s="37">
        <v>40920</v>
      </c>
      <c r="B98" s="37" t="s">
        <v>189</v>
      </c>
      <c r="D98" s="31"/>
    </row>
    <row r="99" spans="1:4" x14ac:dyDescent="0.25">
      <c r="A99" s="37">
        <v>40930</v>
      </c>
      <c r="B99" s="37" t="s">
        <v>190</v>
      </c>
      <c r="D99" s="31"/>
    </row>
    <row r="100" spans="1:4" x14ac:dyDescent="0.25">
      <c r="A100" s="37">
        <v>40940</v>
      </c>
      <c r="B100" s="37" t="s">
        <v>191</v>
      </c>
      <c r="D100" s="31"/>
    </row>
    <row r="101" spans="1:4" x14ac:dyDescent="0.25">
      <c r="A101" s="37">
        <v>40950</v>
      </c>
      <c r="B101" s="37" t="s">
        <v>192</v>
      </c>
      <c r="D101" s="31"/>
    </row>
    <row r="102" spans="1:4" x14ac:dyDescent="0.25">
      <c r="A102" s="37">
        <v>40960</v>
      </c>
      <c r="B102" s="37" t="s">
        <v>186</v>
      </c>
      <c r="D102" s="31"/>
    </row>
    <row r="103" spans="1:4" x14ac:dyDescent="0.25">
      <c r="A103" s="37"/>
      <c r="B103" s="37"/>
    </row>
    <row r="104" spans="1:4" s="21" customFormat="1" ht="13.8" thickBot="1" x14ac:dyDescent="0.3">
      <c r="A104" s="38">
        <v>40995</v>
      </c>
      <c r="B104" s="38" t="s">
        <v>21</v>
      </c>
      <c r="D104" s="32">
        <f>SUM(D98:D103)</f>
        <v>0</v>
      </c>
    </row>
    <row r="105" spans="1:4" ht="13.8" thickTop="1" x14ac:dyDescent="0.25"/>
    <row r="106" spans="1:4" s="21" customFormat="1" ht="21" thickBot="1" x14ac:dyDescent="0.4">
      <c r="B106" s="68" t="s">
        <v>183</v>
      </c>
      <c r="D106" s="32">
        <f>+D104+D95+D52+D42+D36</f>
        <v>0</v>
      </c>
    </row>
    <row r="107" spans="1:4" s="21" customFormat="1" ht="21" thickTop="1" x14ac:dyDescent="0.35">
      <c r="B107" s="68"/>
      <c r="D107" s="30"/>
    </row>
    <row r="108" spans="1:4" s="21" customFormat="1" x14ac:dyDescent="0.25">
      <c r="B108" s="38"/>
      <c r="D108" s="30"/>
    </row>
    <row r="109" spans="1:4" ht="17.399999999999999" x14ac:dyDescent="0.3">
      <c r="A109" s="69" t="s">
        <v>197</v>
      </c>
    </row>
    <row r="110" spans="1:4" s="58" customFormat="1" ht="14.1" customHeight="1" x14ac:dyDescent="0.25">
      <c r="A110" s="37">
        <v>41101</v>
      </c>
      <c r="B110" s="37" t="s">
        <v>80</v>
      </c>
      <c r="C110" s="29"/>
      <c r="D110" s="31"/>
    </row>
    <row r="111" spans="1:4" s="58" customFormat="1" ht="14.1" customHeight="1" x14ac:dyDescent="0.25">
      <c r="A111" s="37">
        <v>41102</v>
      </c>
      <c r="B111" s="37" t="s">
        <v>81</v>
      </c>
      <c r="C111" s="41"/>
      <c r="D111" s="31"/>
    </row>
    <row r="112" spans="1:4" s="58" customFormat="1" ht="14.1" customHeight="1" x14ac:dyDescent="0.25">
      <c r="A112" s="37">
        <v>41103</v>
      </c>
      <c r="B112" s="37" t="s">
        <v>82</v>
      </c>
      <c r="C112" s="29"/>
      <c r="D112" s="31"/>
    </row>
    <row r="113" spans="1:4" s="58" customFormat="1" ht="14.1" customHeight="1" x14ac:dyDescent="0.25">
      <c r="A113" s="37">
        <v>41104</v>
      </c>
      <c r="B113" s="37" t="s">
        <v>83</v>
      </c>
      <c r="C113" s="29"/>
      <c r="D113" s="31"/>
    </row>
    <row r="114" spans="1:4" s="58" customFormat="1" ht="14.1" customHeight="1" x14ac:dyDescent="0.25">
      <c r="A114" s="37">
        <v>41105</v>
      </c>
      <c r="B114" s="37" t="s">
        <v>216</v>
      </c>
      <c r="C114" s="29"/>
      <c r="D114" s="31"/>
    </row>
    <row r="115" spans="1:4" s="58" customFormat="1" ht="14.1" customHeight="1" x14ac:dyDescent="0.25">
      <c r="A115" s="37"/>
      <c r="B115" s="37"/>
      <c r="C115" s="29"/>
      <c r="D115" s="57"/>
    </row>
    <row r="116" spans="1:4" s="41" customFormat="1" ht="14.1" customHeight="1" thickBot="1" x14ac:dyDescent="0.3">
      <c r="A116" s="38">
        <v>41195</v>
      </c>
      <c r="B116" s="38" t="s">
        <v>102</v>
      </c>
      <c r="D116" s="32">
        <f>SUM(D110:D114)</f>
        <v>0</v>
      </c>
    </row>
    <row r="117" spans="1:4" s="58" customFormat="1" ht="14.1" customHeight="1" thickTop="1" x14ac:dyDescent="0.25">
      <c r="A117" s="38"/>
      <c r="B117" s="39"/>
      <c r="C117" s="41"/>
      <c r="D117" s="57"/>
    </row>
    <row r="118" spans="1:4" s="58" customFormat="1" ht="14.1" customHeight="1" x14ac:dyDescent="0.25">
      <c r="A118" s="37"/>
      <c r="B118" s="37"/>
      <c r="C118" s="41"/>
      <c r="D118" s="57"/>
    </row>
    <row r="119" spans="1:4" s="58" customFormat="1" ht="14.1" customHeight="1" x14ac:dyDescent="0.25">
      <c r="A119" s="37">
        <v>41205</v>
      </c>
      <c r="B119" s="37" t="s">
        <v>85</v>
      </c>
      <c r="C119" s="25"/>
      <c r="D119" s="31"/>
    </row>
    <row r="120" spans="1:4" s="58" customFormat="1" x14ac:dyDescent="0.25">
      <c r="A120" s="37">
        <v>41210</v>
      </c>
      <c r="B120" s="37" t="s">
        <v>86</v>
      </c>
      <c r="C120" s="41"/>
      <c r="D120" s="31"/>
    </row>
    <row r="121" spans="1:4" s="58" customFormat="1" x14ac:dyDescent="0.25">
      <c r="A121" s="37">
        <v>41211</v>
      </c>
      <c r="B121" s="37" t="s">
        <v>176</v>
      </c>
      <c r="C121" s="41"/>
      <c r="D121" s="31"/>
    </row>
    <row r="122" spans="1:4" s="58" customFormat="1" x14ac:dyDescent="0.25">
      <c r="A122" s="37">
        <v>41215</v>
      </c>
      <c r="B122" s="37" t="s">
        <v>17</v>
      </c>
      <c r="C122" s="41"/>
      <c r="D122" s="31"/>
    </row>
    <row r="123" spans="1:4" s="58" customFormat="1" x14ac:dyDescent="0.25">
      <c r="A123" s="37">
        <v>41220</v>
      </c>
      <c r="B123" s="37" t="s">
        <v>87</v>
      </c>
      <c r="C123" s="41"/>
      <c r="D123" s="31"/>
    </row>
    <row r="124" spans="1:4" s="58" customFormat="1" x14ac:dyDescent="0.25">
      <c r="A124" s="37">
        <v>41225</v>
      </c>
      <c r="B124" s="37" t="s">
        <v>88</v>
      </c>
      <c r="C124" s="41"/>
      <c r="D124" s="31"/>
    </row>
    <row r="125" spans="1:4" s="58" customFormat="1" x14ac:dyDescent="0.25">
      <c r="A125" s="37">
        <v>41230</v>
      </c>
      <c r="B125" s="37" t="s">
        <v>89</v>
      </c>
      <c r="C125" s="41"/>
      <c r="D125" s="31"/>
    </row>
    <row r="126" spans="1:4" s="58" customFormat="1" x14ac:dyDescent="0.25">
      <c r="A126" s="37">
        <v>41235</v>
      </c>
      <c r="B126" s="37" t="s">
        <v>90</v>
      </c>
      <c r="C126" s="41"/>
      <c r="D126" s="31"/>
    </row>
    <row r="127" spans="1:4" s="58" customFormat="1" x14ac:dyDescent="0.25">
      <c r="A127" s="37">
        <v>41240</v>
      </c>
      <c r="B127" s="37" t="s">
        <v>91</v>
      </c>
      <c r="C127" s="41"/>
      <c r="D127" s="31"/>
    </row>
    <row r="128" spans="1:4" s="58" customFormat="1" x14ac:dyDescent="0.25">
      <c r="A128" s="37">
        <v>41243</v>
      </c>
      <c r="B128" s="37" t="s">
        <v>92</v>
      </c>
      <c r="C128" s="41"/>
      <c r="D128" s="31"/>
    </row>
    <row r="129" spans="1:4" s="58" customFormat="1" x14ac:dyDescent="0.25">
      <c r="A129" s="37">
        <v>41245</v>
      </c>
      <c r="B129" s="37" t="s">
        <v>93</v>
      </c>
      <c r="C129" s="41"/>
      <c r="D129" s="31"/>
    </row>
    <row r="130" spans="1:4" s="58" customFormat="1" x14ac:dyDescent="0.25">
      <c r="A130" s="37">
        <v>41250</v>
      </c>
      <c r="B130" s="37" t="s">
        <v>94</v>
      </c>
      <c r="C130" s="41"/>
      <c r="D130" s="31"/>
    </row>
    <row r="131" spans="1:4" s="58" customFormat="1" x14ac:dyDescent="0.25">
      <c r="A131" s="37">
        <v>41255</v>
      </c>
      <c r="B131" s="37" t="s">
        <v>95</v>
      </c>
      <c r="C131" s="41"/>
      <c r="D131" s="31"/>
    </row>
    <row r="132" spans="1:4" s="58" customFormat="1" x14ac:dyDescent="0.25">
      <c r="A132" s="37">
        <v>41260</v>
      </c>
      <c r="B132" s="37" t="s">
        <v>225</v>
      </c>
      <c r="C132" s="41"/>
      <c r="D132" s="31"/>
    </row>
    <row r="133" spans="1:4" s="58" customFormat="1" x14ac:dyDescent="0.25">
      <c r="A133" s="37">
        <v>41265</v>
      </c>
      <c r="B133" s="37" t="s">
        <v>97</v>
      </c>
      <c r="C133" s="41"/>
      <c r="D133" s="31"/>
    </row>
    <row r="134" spans="1:4" s="58" customFormat="1" x14ac:dyDescent="0.25">
      <c r="A134" s="37">
        <v>41270</v>
      </c>
      <c r="B134" s="37" t="s">
        <v>11</v>
      </c>
      <c r="C134" s="41"/>
      <c r="D134" s="31"/>
    </row>
    <row r="135" spans="1:4" s="58" customFormat="1" x14ac:dyDescent="0.25">
      <c r="A135" s="37">
        <v>41271</v>
      </c>
      <c r="B135" s="37" t="s">
        <v>16</v>
      </c>
      <c r="C135" s="41"/>
      <c r="D135" s="31"/>
    </row>
    <row r="136" spans="1:4" s="58" customFormat="1" x14ac:dyDescent="0.25">
      <c r="A136" s="37">
        <v>41275</v>
      </c>
      <c r="B136" s="37" t="s">
        <v>98</v>
      </c>
      <c r="C136" s="41"/>
      <c r="D136" s="31"/>
    </row>
    <row r="137" spans="1:4" s="58" customFormat="1" x14ac:dyDescent="0.25">
      <c r="A137" s="37">
        <v>41280</v>
      </c>
      <c r="B137" s="37" t="s">
        <v>99</v>
      </c>
      <c r="C137" s="41"/>
      <c r="D137" s="31"/>
    </row>
    <row r="138" spans="1:4" s="58" customFormat="1" x14ac:dyDescent="0.25">
      <c r="A138" s="37">
        <v>41285</v>
      </c>
      <c r="B138" s="37" t="s">
        <v>100</v>
      </c>
      <c r="C138" s="41"/>
      <c r="D138" s="31"/>
    </row>
    <row r="139" spans="1:4" s="58" customFormat="1" x14ac:dyDescent="0.25">
      <c r="A139" s="37">
        <v>41290</v>
      </c>
      <c r="B139" s="37" t="s">
        <v>10</v>
      </c>
      <c r="C139" s="41"/>
      <c r="D139" s="31"/>
    </row>
    <row r="140" spans="1:4" s="58" customFormat="1" x14ac:dyDescent="0.25">
      <c r="A140" s="37">
        <v>41295</v>
      </c>
      <c r="B140" s="37" t="s">
        <v>101</v>
      </c>
      <c r="C140" s="41"/>
      <c r="D140" s="31"/>
    </row>
    <row r="141" spans="1:4" s="58" customFormat="1" x14ac:dyDescent="0.25">
      <c r="A141" s="37"/>
      <c r="B141" s="37"/>
      <c r="C141" s="41"/>
      <c r="D141" s="57"/>
    </row>
    <row r="142" spans="1:4" s="41" customFormat="1" ht="13.8" thickBot="1" x14ac:dyDescent="0.3">
      <c r="A142" s="38">
        <v>41296</v>
      </c>
      <c r="B142" s="38" t="s">
        <v>103</v>
      </c>
      <c r="D142" s="32">
        <f>SUM(D119:D140)</f>
        <v>0</v>
      </c>
    </row>
    <row r="143" spans="1:4" s="58" customFormat="1" ht="13.8" thickTop="1" x14ac:dyDescent="0.25">
      <c r="A143" s="38"/>
      <c r="B143" s="38"/>
      <c r="C143" s="41"/>
      <c r="D143" s="57"/>
    </row>
    <row r="144" spans="1:4" s="58" customFormat="1" x14ac:dyDescent="0.25">
      <c r="A144" s="38"/>
      <c r="B144" s="39"/>
      <c r="C144" s="41"/>
      <c r="D144" s="57"/>
    </row>
    <row r="145" spans="1:4" s="41" customFormat="1" ht="13.8" thickBot="1" x14ac:dyDescent="0.3">
      <c r="A145" s="38">
        <v>41299</v>
      </c>
      <c r="B145" s="38" t="s">
        <v>22</v>
      </c>
      <c r="D145" s="32">
        <f>D116+D142</f>
        <v>0</v>
      </c>
    </row>
    <row r="146" spans="1:4" s="58" customFormat="1" ht="13.8" thickTop="1" x14ac:dyDescent="0.25">
      <c r="A146" s="38"/>
      <c r="B146" s="38"/>
      <c r="C146" s="41"/>
      <c r="D146" s="57"/>
    </row>
    <row r="147" spans="1:4" s="58" customFormat="1" x14ac:dyDescent="0.25">
      <c r="A147" s="38"/>
      <c r="B147" s="39"/>
      <c r="C147" s="41"/>
      <c r="D147" s="57"/>
    </row>
    <row r="148" spans="1:4" s="58" customFormat="1" x14ac:dyDescent="0.25">
      <c r="A148" s="37">
        <v>42101</v>
      </c>
      <c r="B148" s="37" t="s">
        <v>205</v>
      </c>
      <c r="C148" s="41"/>
      <c r="D148" s="31"/>
    </row>
    <row r="149" spans="1:4" s="58" customFormat="1" x14ac:dyDescent="0.25">
      <c r="A149" s="37">
        <v>42102</v>
      </c>
      <c r="B149" s="37" t="s">
        <v>105</v>
      </c>
      <c r="C149" s="41"/>
      <c r="D149" s="31"/>
    </row>
    <row r="150" spans="1:4" s="58" customFormat="1" x14ac:dyDescent="0.25">
      <c r="A150" s="37">
        <v>42103</v>
      </c>
      <c r="B150" s="37" t="s">
        <v>106</v>
      </c>
      <c r="C150" s="41"/>
      <c r="D150" s="31"/>
    </row>
    <row r="151" spans="1:4" s="58" customFormat="1" x14ac:dyDescent="0.25">
      <c r="A151" s="37">
        <v>42104</v>
      </c>
      <c r="B151" s="37" t="s">
        <v>107</v>
      </c>
      <c r="C151" s="41"/>
      <c r="D151" s="31"/>
    </row>
    <row r="152" spans="1:4" s="58" customFormat="1" x14ac:dyDescent="0.25">
      <c r="A152" s="37">
        <v>42105</v>
      </c>
      <c r="B152" s="37" t="s">
        <v>108</v>
      </c>
      <c r="C152" s="41"/>
      <c r="D152" s="31"/>
    </row>
    <row r="153" spans="1:4" s="58" customFormat="1" x14ac:dyDescent="0.25">
      <c r="A153" s="37">
        <v>42106</v>
      </c>
      <c r="B153" s="37" t="s">
        <v>217</v>
      </c>
      <c r="C153" s="41"/>
      <c r="D153" s="31"/>
    </row>
    <row r="154" spans="1:4" s="58" customFormat="1" x14ac:dyDescent="0.25">
      <c r="A154" s="37"/>
      <c r="B154" s="37"/>
      <c r="C154" s="41"/>
      <c r="D154" s="57"/>
    </row>
    <row r="155" spans="1:4" s="41" customFormat="1" ht="13.8" thickBot="1" x14ac:dyDescent="0.3">
      <c r="A155" s="38">
        <v>42195</v>
      </c>
      <c r="B155" s="38" t="s">
        <v>110</v>
      </c>
      <c r="D155" s="32">
        <f>SUM(D148:D153)</f>
        <v>0</v>
      </c>
    </row>
    <row r="156" spans="1:4" s="58" customFormat="1" ht="13.8" thickTop="1" x14ac:dyDescent="0.25">
      <c r="A156"/>
      <c r="B156" s="39"/>
      <c r="C156" s="41"/>
      <c r="D156" s="57"/>
    </row>
    <row r="157" spans="1:4" s="58" customFormat="1" x14ac:dyDescent="0.25">
      <c r="A157" s="37">
        <v>42205</v>
      </c>
      <c r="B157" s="37" t="s">
        <v>85</v>
      </c>
      <c r="C157" s="41"/>
      <c r="D157" s="31"/>
    </row>
    <row r="158" spans="1:4" s="58" customFormat="1" x14ac:dyDescent="0.25">
      <c r="A158" s="37">
        <v>42210</v>
      </c>
      <c r="B158" s="37" t="s">
        <v>111</v>
      </c>
      <c r="C158" s="41"/>
      <c r="D158" s="31"/>
    </row>
    <row r="159" spans="1:4" s="58" customFormat="1" x14ac:dyDescent="0.25">
      <c r="A159" s="37">
        <v>42215</v>
      </c>
      <c r="B159" s="37" t="s">
        <v>112</v>
      </c>
      <c r="C159" s="41"/>
      <c r="D159" s="31"/>
    </row>
    <row r="160" spans="1:4" s="58" customFormat="1" x14ac:dyDescent="0.25">
      <c r="A160" s="37">
        <v>42220</v>
      </c>
      <c r="B160" s="37" t="s">
        <v>113</v>
      </c>
      <c r="C160" s="41"/>
      <c r="D160" s="31"/>
    </row>
    <row r="161" spans="1:4" s="58" customFormat="1" x14ac:dyDescent="0.25">
      <c r="A161" s="37">
        <v>42222</v>
      </c>
      <c r="B161" s="37" t="s">
        <v>114</v>
      </c>
      <c r="C161" s="41"/>
      <c r="D161" s="31"/>
    </row>
    <row r="162" spans="1:4" s="58" customFormat="1" x14ac:dyDescent="0.25">
      <c r="A162" s="37">
        <v>42225</v>
      </c>
      <c r="B162" s="37" t="s">
        <v>115</v>
      </c>
      <c r="C162" s="41"/>
      <c r="D162" s="31"/>
    </row>
    <row r="163" spans="1:4" s="58" customFormat="1" x14ac:dyDescent="0.25">
      <c r="A163" s="37">
        <v>42230</v>
      </c>
      <c r="B163" s="37" t="s">
        <v>116</v>
      </c>
      <c r="C163" s="41"/>
      <c r="D163" s="31"/>
    </row>
    <row r="164" spans="1:4" s="58" customFormat="1" x14ac:dyDescent="0.25">
      <c r="A164" s="37">
        <v>42245</v>
      </c>
      <c r="B164" s="37" t="s">
        <v>117</v>
      </c>
      <c r="C164" s="41"/>
      <c r="D164" s="31"/>
    </row>
    <row r="165" spans="1:4" s="58" customFormat="1" x14ac:dyDescent="0.25">
      <c r="A165" s="37">
        <v>42250</v>
      </c>
      <c r="B165" s="37" t="s">
        <v>118</v>
      </c>
      <c r="C165" s="41"/>
      <c r="D165" s="31"/>
    </row>
    <row r="166" spans="1:4" s="58" customFormat="1" x14ac:dyDescent="0.25">
      <c r="A166" s="37">
        <v>42260</v>
      </c>
      <c r="B166" s="37" t="s">
        <v>119</v>
      </c>
      <c r="C166" s="41"/>
      <c r="D166" s="31"/>
    </row>
    <row r="167" spans="1:4" s="58" customFormat="1" x14ac:dyDescent="0.25">
      <c r="A167" s="37">
        <v>42270</v>
      </c>
      <c r="B167" s="37" t="s">
        <v>223</v>
      </c>
      <c r="C167" s="41"/>
      <c r="D167" s="31"/>
    </row>
    <row r="168" spans="1:4" s="58" customFormat="1" x14ac:dyDescent="0.25">
      <c r="A168" s="37">
        <v>42295</v>
      </c>
      <c r="B168" s="37" t="s">
        <v>121</v>
      </c>
      <c r="C168" s="41"/>
      <c r="D168" s="31"/>
    </row>
    <row r="169" spans="1:4" s="58" customFormat="1" x14ac:dyDescent="0.25">
      <c r="A169" s="37"/>
      <c r="B169" s="37"/>
      <c r="C169" s="41"/>
      <c r="D169" s="57"/>
    </row>
    <row r="170" spans="1:4" s="41" customFormat="1" ht="13.8" thickBot="1" x14ac:dyDescent="0.3">
      <c r="A170" s="38">
        <v>42296</v>
      </c>
      <c r="B170" s="38" t="s">
        <v>126</v>
      </c>
      <c r="D170" s="32">
        <f>SUM(D157:D168)</f>
        <v>0</v>
      </c>
    </row>
    <row r="171" spans="1:4" s="58" customFormat="1" ht="13.8" thickTop="1" x14ac:dyDescent="0.25">
      <c r="A171" s="38"/>
      <c r="B171"/>
      <c r="C171" s="41"/>
      <c r="D171" s="57"/>
    </row>
    <row r="172" spans="1:4" s="58" customFormat="1" x14ac:dyDescent="0.25">
      <c r="A172"/>
      <c r="B172" s="39"/>
      <c r="C172" s="41"/>
      <c r="D172" s="57"/>
    </row>
    <row r="173" spans="1:4" s="58" customFormat="1" x14ac:dyDescent="0.25">
      <c r="A173" s="37">
        <v>42310</v>
      </c>
      <c r="B173" s="37" t="s">
        <v>122</v>
      </c>
      <c r="C173" s="41"/>
      <c r="D173" s="31"/>
    </row>
    <row r="174" spans="1:4" s="58" customFormat="1" x14ac:dyDescent="0.25">
      <c r="A174" s="37">
        <v>42320</v>
      </c>
      <c r="B174" s="37" t="s">
        <v>123</v>
      </c>
      <c r="C174" s="41"/>
      <c r="D174" s="31"/>
    </row>
    <row r="175" spans="1:4" s="58" customFormat="1" x14ac:dyDescent="0.25">
      <c r="A175" s="37">
        <v>42330</v>
      </c>
      <c r="B175" s="37" t="s">
        <v>124</v>
      </c>
      <c r="C175" s="41"/>
      <c r="D175" s="31"/>
    </row>
    <row r="176" spans="1:4" s="58" customFormat="1" x14ac:dyDescent="0.25">
      <c r="A176" s="37">
        <v>42340</v>
      </c>
      <c r="B176" s="37" t="s">
        <v>125</v>
      </c>
      <c r="C176" s="41"/>
      <c r="D176" s="31"/>
    </row>
    <row r="177" spans="1:4" s="58" customFormat="1" x14ac:dyDescent="0.25">
      <c r="A177" s="37"/>
      <c r="B177" s="37"/>
      <c r="C177" s="41"/>
      <c r="D177" s="57"/>
    </row>
    <row r="178" spans="1:4" s="41" customFormat="1" ht="13.8" thickBot="1" x14ac:dyDescent="0.3">
      <c r="A178" s="38">
        <v>42395</v>
      </c>
      <c r="B178" s="38" t="s">
        <v>127</v>
      </c>
      <c r="D178" s="32">
        <f>SUM(D173:D176)</f>
        <v>0</v>
      </c>
    </row>
    <row r="179" spans="1:4" s="58" customFormat="1" ht="13.8" thickTop="1" x14ac:dyDescent="0.25">
      <c r="A179" s="38"/>
      <c r="B179" s="38"/>
      <c r="C179" s="41"/>
      <c r="D179" s="57"/>
    </row>
    <row r="180" spans="1:4" s="58" customFormat="1" x14ac:dyDescent="0.25">
      <c r="A180" s="38"/>
      <c r="B180"/>
      <c r="C180" s="41"/>
      <c r="D180" s="57"/>
    </row>
    <row r="181" spans="1:4" s="41" customFormat="1" ht="13.8" thickBot="1" x14ac:dyDescent="0.3">
      <c r="A181" s="38">
        <v>42296</v>
      </c>
      <c r="B181" s="38" t="s">
        <v>23</v>
      </c>
      <c r="D181" s="32">
        <f>D155+D170+D178</f>
        <v>0</v>
      </c>
    </row>
    <row r="182" spans="1:4" s="58" customFormat="1" ht="13.8" thickTop="1" x14ac:dyDescent="0.25">
      <c r="A182" s="38"/>
      <c r="B182" s="38"/>
      <c r="C182" s="41"/>
      <c r="D182" s="57"/>
    </row>
    <row r="183" spans="1:4" s="58" customFormat="1" x14ac:dyDescent="0.25">
      <c r="A183" s="37"/>
      <c r="B183" s="37"/>
      <c r="C183" s="41"/>
      <c r="D183" s="57"/>
    </row>
    <row r="184" spans="1:4" s="58" customFormat="1" x14ac:dyDescent="0.25">
      <c r="A184" s="37">
        <v>43101</v>
      </c>
      <c r="B184" s="37" t="s">
        <v>128</v>
      </c>
      <c r="C184" s="41"/>
      <c r="D184" s="31"/>
    </row>
    <row r="185" spans="1:4" s="58" customFormat="1" x14ac:dyDescent="0.25">
      <c r="A185" s="37">
        <v>43102</v>
      </c>
      <c r="B185" s="37" t="s">
        <v>129</v>
      </c>
      <c r="C185" s="41"/>
      <c r="D185" s="31"/>
    </row>
    <row r="186" spans="1:4" s="58" customFormat="1" x14ac:dyDescent="0.25">
      <c r="A186" s="37"/>
      <c r="B186" s="37"/>
      <c r="C186" s="41"/>
      <c r="D186" s="57"/>
    </row>
    <row r="187" spans="1:4" s="41" customFormat="1" ht="13.8" thickBot="1" x14ac:dyDescent="0.3">
      <c r="A187" s="38">
        <v>43195</v>
      </c>
      <c r="B187" s="38" t="s">
        <v>130</v>
      </c>
      <c r="D187" s="32">
        <f>SUM(D184:D185)</f>
        <v>0</v>
      </c>
    </row>
    <row r="188" spans="1:4" s="58" customFormat="1" ht="13.8" thickTop="1" x14ac:dyDescent="0.25">
      <c r="A188" s="37"/>
      <c r="B188" s="37"/>
      <c r="C188" s="41"/>
      <c r="D188" s="57"/>
    </row>
    <row r="189" spans="1:4" s="58" customFormat="1" x14ac:dyDescent="0.25">
      <c r="A189" s="37"/>
      <c r="B189" s="37"/>
      <c r="C189" s="41"/>
      <c r="D189" s="57"/>
    </row>
    <row r="190" spans="1:4" s="58" customFormat="1" x14ac:dyDescent="0.25">
      <c r="A190" s="37">
        <v>43210</v>
      </c>
      <c r="B190" s="37" t="s">
        <v>131</v>
      </c>
      <c r="C190" s="41"/>
      <c r="D190" s="31"/>
    </row>
    <row r="191" spans="1:4" s="58" customFormat="1" x14ac:dyDescent="0.25">
      <c r="A191" s="37">
        <v>43220</v>
      </c>
      <c r="B191" s="37" t="s">
        <v>12</v>
      </c>
      <c r="C191" s="41"/>
      <c r="D191" s="31"/>
    </row>
    <row r="192" spans="1:4" s="58" customFormat="1" x14ac:dyDescent="0.25">
      <c r="A192" s="37">
        <v>43230</v>
      </c>
      <c r="B192" s="37" t="s">
        <v>14</v>
      </c>
      <c r="C192" s="41"/>
      <c r="D192" s="31"/>
    </row>
    <row r="193" spans="1:4" s="58" customFormat="1" x14ac:dyDescent="0.25">
      <c r="A193" s="37">
        <v>43231</v>
      </c>
      <c r="B193" s="37" t="s">
        <v>15</v>
      </c>
      <c r="C193" s="41"/>
      <c r="D193" s="31"/>
    </row>
    <row r="194" spans="1:4" s="58" customFormat="1" x14ac:dyDescent="0.25">
      <c r="A194" s="37">
        <v>43232</v>
      </c>
      <c r="B194" s="37" t="s">
        <v>173</v>
      </c>
      <c r="C194" s="41"/>
      <c r="D194" s="31"/>
    </row>
    <row r="195" spans="1:4" s="58" customFormat="1" x14ac:dyDescent="0.25">
      <c r="A195" s="37">
        <v>43233</v>
      </c>
      <c r="B195" s="37" t="s">
        <v>13</v>
      </c>
      <c r="C195" s="41"/>
      <c r="D195" s="31"/>
    </row>
    <row r="196" spans="1:4" s="58" customFormat="1" x14ac:dyDescent="0.25">
      <c r="A196" s="37">
        <v>43240</v>
      </c>
      <c r="B196" s="37" t="s">
        <v>132</v>
      </c>
      <c r="C196" s="41"/>
      <c r="D196" s="31"/>
    </row>
    <row r="197" spans="1:4" s="58" customFormat="1" x14ac:dyDescent="0.25">
      <c r="A197" s="37">
        <v>43250</v>
      </c>
      <c r="B197" s="37" t="s">
        <v>133</v>
      </c>
      <c r="C197" s="41"/>
      <c r="D197" s="31"/>
    </row>
    <row r="198" spans="1:4" s="58" customFormat="1" x14ac:dyDescent="0.25">
      <c r="A198" s="37">
        <v>43260</v>
      </c>
      <c r="B198" s="37" t="s">
        <v>134</v>
      </c>
      <c r="C198" s="41"/>
      <c r="D198" s="31"/>
    </row>
    <row r="199" spans="1:4" s="58" customFormat="1" x14ac:dyDescent="0.25">
      <c r="A199" s="37">
        <v>43265</v>
      </c>
      <c r="B199" s="37" t="s">
        <v>135</v>
      </c>
      <c r="C199" s="41"/>
      <c r="D199" s="31"/>
    </row>
    <row r="200" spans="1:4" s="58" customFormat="1" x14ac:dyDescent="0.25">
      <c r="A200" s="37">
        <v>43270</v>
      </c>
      <c r="B200" s="37" t="s">
        <v>136</v>
      </c>
      <c r="C200" s="41"/>
      <c r="D200" s="31"/>
    </row>
    <row r="201" spans="1:4" s="58" customFormat="1" x14ac:dyDescent="0.25">
      <c r="A201" s="37">
        <v>43275</v>
      </c>
      <c r="B201" s="37" t="s">
        <v>137</v>
      </c>
      <c r="C201" s="41"/>
      <c r="D201" s="31"/>
    </row>
    <row r="202" spans="1:4" s="58" customFormat="1" x14ac:dyDescent="0.25">
      <c r="A202" s="37">
        <v>43285</v>
      </c>
      <c r="B202" s="37" t="s">
        <v>138</v>
      </c>
      <c r="C202" s="41"/>
      <c r="D202" s="31"/>
    </row>
    <row r="203" spans="1:4" s="58" customFormat="1" x14ac:dyDescent="0.25">
      <c r="A203" s="37">
        <v>43290</v>
      </c>
      <c r="B203" s="37" t="s">
        <v>139</v>
      </c>
      <c r="C203" s="41"/>
      <c r="D203" s="31"/>
    </row>
    <row r="204" spans="1:4" s="58" customFormat="1" x14ac:dyDescent="0.25">
      <c r="A204" s="37">
        <v>43295</v>
      </c>
      <c r="B204" s="37" t="s">
        <v>140</v>
      </c>
      <c r="C204" s="41"/>
      <c r="D204" s="31"/>
    </row>
    <row r="205" spans="1:4" s="58" customFormat="1" x14ac:dyDescent="0.25">
      <c r="A205" s="37"/>
      <c r="B205" s="37"/>
      <c r="C205" s="41"/>
    </row>
    <row r="206" spans="1:4" s="41" customFormat="1" ht="13.8" thickBot="1" x14ac:dyDescent="0.3">
      <c r="A206" s="38">
        <v>43296</v>
      </c>
      <c r="B206" s="38" t="s">
        <v>141</v>
      </c>
      <c r="D206" s="32">
        <f>SUM(D190:D204)</f>
        <v>0</v>
      </c>
    </row>
    <row r="207" spans="1:4" s="58" customFormat="1" ht="13.8" thickTop="1" x14ac:dyDescent="0.25">
      <c r="A207" s="38"/>
      <c r="B207"/>
      <c r="C207" s="41"/>
    </row>
    <row r="208" spans="1:4" s="41" customFormat="1" ht="13.8" thickBot="1" x14ac:dyDescent="0.3">
      <c r="A208" s="38">
        <v>43299</v>
      </c>
      <c r="B208" s="38" t="s">
        <v>142</v>
      </c>
      <c r="D208" s="32">
        <f>D187+D206</f>
        <v>0</v>
      </c>
    </row>
    <row r="209" spans="1:4" s="58" customFormat="1" ht="13.8" thickTop="1" x14ac:dyDescent="0.25">
      <c r="A209" s="37"/>
      <c r="B209" s="37"/>
      <c r="C209" s="41"/>
      <c r="D209" s="57"/>
    </row>
    <row r="210" spans="1:4" s="58" customFormat="1" x14ac:dyDescent="0.25">
      <c r="A210" s="37"/>
      <c r="B210" s="37"/>
      <c r="C210" s="41"/>
      <c r="D210" s="57"/>
    </row>
    <row r="211" spans="1:4" s="58" customFormat="1" x14ac:dyDescent="0.25">
      <c r="A211" s="37">
        <v>44010</v>
      </c>
      <c r="B211" s="37" t="s">
        <v>143</v>
      </c>
      <c r="C211" s="41"/>
      <c r="D211" s="31"/>
    </row>
    <row r="212" spans="1:4" s="58" customFormat="1" x14ac:dyDescent="0.25">
      <c r="A212" s="37">
        <v>44020</v>
      </c>
      <c r="B212" s="37" t="s">
        <v>144</v>
      </c>
      <c r="C212" s="41"/>
      <c r="D212" s="31"/>
    </row>
    <row r="213" spans="1:4" s="58" customFormat="1" x14ac:dyDescent="0.25">
      <c r="A213" s="37">
        <v>44030</v>
      </c>
      <c r="B213" s="37" t="s">
        <v>145</v>
      </c>
      <c r="C213" s="41"/>
      <c r="D213" s="31"/>
    </row>
    <row r="214" spans="1:4" s="58" customFormat="1" x14ac:dyDescent="0.25">
      <c r="A214" s="37">
        <v>44040</v>
      </c>
      <c r="B214" s="37" t="s">
        <v>146</v>
      </c>
      <c r="C214" s="41"/>
      <c r="D214" s="31"/>
    </row>
    <row r="215" spans="1:4" s="58" customFormat="1" x14ac:dyDescent="0.25">
      <c r="A215" s="37">
        <v>44050</v>
      </c>
      <c r="B215" s="37" t="s">
        <v>147</v>
      </c>
      <c r="C215" s="41"/>
      <c r="D215" s="31"/>
    </row>
    <row r="216" spans="1:4" s="58" customFormat="1" x14ac:dyDescent="0.25">
      <c r="A216" s="37">
        <v>44060</v>
      </c>
      <c r="B216" s="37" t="s">
        <v>148</v>
      </c>
      <c r="C216" s="41"/>
      <c r="D216" s="31"/>
    </row>
    <row r="217" spans="1:4" s="58" customFormat="1" x14ac:dyDescent="0.25">
      <c r="A217" s="37">
        <v>44070</v>
      </c>
      <c r="B217" s="37" t="s">
        <v>149</v>
      </c>
      <c r="C217" s="41"/>
      <c r="D217" s="31"/>
    </row>
    <row r="218" spans="1:4" s="58" customFormat="1" x14ac:dyDescent="0.25">
      <c r="A218" s="37"/>
      <c r="B218" s="37"/>
      <c r="C218" s="41"/>
      <c r="D218" s="57"/>
    </row>
    <row r="219" spans="1:4" s="41" customFormat="1" ht="13.8" thickBot="1" x14ac:dyDescent="0.3">
      <c r="A219" s="38">
        <v>44095</v>
      </c>
      <c r="B219" s="38" t="s">
        <v>0</v>
      </c>
      <c r="D219" s="32">
        <f>SUM(D211:D217)</f>
        <v>0</v>
      </c>
    </row>
    <row r="220" spans="1:4" s="58" customFormat="1" ht="13.8" thickTop="1" x14ac:dyDescent="0.25">
      <c r="A220" s="38"/>
      <c r="B220"/>
      <c r="C220" s="41"/>
      <c r="D220" s="57"/>
    </row>
    <row r="221" spans="1:4" s="58" customFormat="1" x14ac:dyDescent="0.25">
      <c r="A221" s="37">
        <v>45330</v>
      </c>
      <c r="B221" s="37" t="s">
        <v>47</v>
      </c>
      <c r="C221" s="41"/>
      <c r="D221" s="31"/>
    </row>
    <row r="222" spans="1:4" s="58" customFormat="1" x14ac:dyDescent="0.25">
      <c r="A222" s="37">
        <v>45340</v>
      </c>
      <c r="B222" s="37" t="s">
        <v>48</v>
      </c>
      <c r="C222" s="41"/>
      <c r="D222" s="31"/>
    </row>
    <row r="223" spans="1:4" s="58" customFormat="1" x14ac:dyDescent="0.25">
      <c r="A223" s="37">
        <v>45350</v>
      </c>
      <c r="B223" s="37" t="s">
        <v>49</v>
      </c>
      <c r="C223" s="41"/>
      <c r="D223" s="31"/>
    </row>
    <row r="224" spans="1:4" s="58" customFormat="1" x14ac:dyDescent="0.25">
      <c r="A224" s="37">
        <v>45360</v>
      </c>
      <c r="B224" s="37" t="s">
        <v>50</v>
      </c>
      <c r="C224" s="41"/>
      <c r="D224" s="31"/>
    </row>
    <row r="225" spans="1:4" s="58" customFormat="1" x14ac:dyDescent="0.25">
      <c r="A225" s="37">
        <v>45370</v>
      </c>
      <c r="B225" s="37" t="s">
        <v>214</v>
      </c>
      <c r="C225" s="41"/>
      <c r="D225" s="31"/>
    </row>
    <row r="226" spans="1:4" s="58" customFormat="1" x14ac:dyDescent="0.25">
      <c r="A226" s="37">
        <v>45380</v>
      </c>
      <c r="B226" s="37" t="s">
        <v>150</v>
      </c>
      <c r="C226" s="41"/>
      <c r="D226" s="31"/>
    </row>
    <row r="227" spans="1:4" s="58" customFormat="1" x14ac:dyDescent="0.25">
      <c r="A227" s="37"/>
      <c r="B227" s="37"/>
      <c r="C227" s="41"/>
      <c r="D227" s="57"/>
    </row>
    <row r="228" spans="1:4" s="41" customFormat="1" ht="13.8" thickBot="1" x14ac:dyDescent="0.3">
      <c r="A228" s="38">
        <v>45999</v>
      </c>
      <c r="B228" s="38" t="s">
        <v>151</v>
      </c>
      <c r="D228" s="32">
        <f>SUM(D221:D226)</f>
        <v>0</v>
      </c>
    </row>
    <row r="229" spans="1:4" s="58" customFormat="1" ht="13.8" thickTop="1" x14ac:dyDescent="0.25">
      <c r="A229"/>
      <c r="B229" s="39"/>
      <c r="C229" s="41"/>
      <c r="D229" s="57"/>
    </row>
    <row r="230" spans="1:4" s="58" customFormat="1" x14ac:dyDescent="0.25">
      <c r="A230"/>
      <c r="B230" s="39"/>
      <c r="C230" s="41"/>
      <c r="D230" s="57"/>
    </row>
    <row r="231" spans="1:4" s="58" customFormat="1" x14ac:dyDescent="0.25">
      <c r="A231" s="37">
        <v>46610</v>
      </c>
      <c r="B231" s="37" t="s">
        <v>64</v>
      </c>
      <c r="C231" s="41"/>
      <c r="D231" s="31"/>
    </row>
    <row r="232" spans="1:4" s="58" customFormat="1" x14ac:dyDescent="0.25">
      <c r="A232" s="37">
        <v>46620</v>
      </c>
      <c r="B232" s="37" t="s">
        <v>65</v>
      </c>
      <c r="C232" s="41"/>
      <c r="D232" s="31"/>
    </row>
    <row r="233" spans="1:4" s="58" customFormat="1" x14ac:dyDescent="0.25">
      <c r="A233" s="37">
        <v>46630</v>
      </c>
      <c r="B233" s="37" t="s">
        <v>66</v>
      </c>
      <c r="C233" s="41"/>
      <c r="D233" s="31"/>
    </row>
    <row r="234" spans="1:4" s="58" customFormat="1" x14ac:dyDescent="0.25">
      <c r="A234" s="37">
        <v>46640</v>
      </c>
      <c r="B234" s="37" t="s">
        <v>152</v>
      </c>
      <c r="C234" s="41"/>
      <c r="D234" s="31"/>
    </row>
    <row r="235" spans="1:4" s="58" customFormat="1" x14ac:dyDescent="0.25">
      <c r="A235" s="37">
        <v>46650</v>
      </c>
      <c r="B235" s="37" t="s">
        <v>153</v>
      </c>
      <c r="C235" s="41"/>
      <c r="D235" s="31"/>
    </row>
    <row r="236" spans="1:4" s="58" customFormat="1" x14ac:dyDescent="0.25">
      <c r="A236" s="37"/>
      <c r="B236" s="37"/>
      <c r="C236" s="41"/>
      <c r="D236" s="57"/>
    </row>
    <row r="237" spans="1:4" s="41" customFormat="1" ht="13.8" thickBot="1" x14ac:dyDescent="0.3">
      <c r="A237" s="38">
        <v>46655</v>
      </c>
      <c r="B237" s="38" t="s">
        <v>154</v>
      </c>
      <c r="D237" s="32">
        <f>SUM(D231:D235)</f>
        <v>0</v>
      </c>
    </row>
    <row r="238" spans="1:4" s="58" customFormat="1" ht="13.8" thickTop="1" x14ac:dyDescent="0.25">
      <c r="A238" s="38"/>
      <c r="B238"/>
      <c r="C238" s="41"/>
      <c r="D238" s="57"/>
    </row>
    <row r="239" spans="1:4" s="58" customFormat="1" x14ac:dyDescent="0.25">
      <c r="A239" s="38"/>
      <c r="B239"/>
      <c r="C239" s="41"/>
      <c r="D239" s="57"/>
    </row>
    <row r="240" spans="1:4" s="58" customFormat="1" x14ac:dyDescent="0.25">
      <c r="A240" s="37">
        <v>46660</v>
      </c>
      <c r="B240" s="37" t="s">
        <v>155</v>
      </c>
      <c r="C240" s="41"/>
      <c r="D240" s="31"/>
    </row>
    <row r="241" spans="1:4" s="58" customFormat="1" x14ac:dyDescent="0.25">
      <c r="A241" s="37">
        <v>46690</v>
      </c>
      <c r="B241" s="37" t="s">
        <v>156</v>
      </c>
      <c r="C241" s="41"/>
      <c r="D241" s="31"/>
    </row>
    <row r="242" spans="1:4" s="58" customFormat="1" x14ac:dyDescent="0.25">
      <c r="A242" s="37"/>
      <c r="B242" s="37"/>
      <c r="C242" s="41"/>
      <c r="D242" s="57"/>
    </row>
    <row r="243" spans="1:4" s="41" customFormat="1" ht="13.8" thickBot="1" x14ac:dyDescent="0.3">
      <c r="A243" s="38">
        <v>46695</v>
      </c>
      <c r="B243" s="38" t="s">
        <v>159</v>
      </c>
      <c r="D243" s="32">
        <f>SUM(D240:D241)</f>
        <v>0</v>
      </c>
    </row>
    <row r="244" spans="1:4" s="58" customFormat="1" ht="13.8" thickTop="1" x14ac:dyDescent="0.25">
      <c r="A244" s="37"/>
      <c r="B244" s="37"/>
      <c r="C244" s="41"/>
      <c r="D244" s="57"/>
    </row>
    <row r="245" spans="1:4" s="58" customFormat="1" x14ac:dyDescent="0.25">
      <c r="A245" s="37"/>
      <c r="B245" s="37"/>
      <c r="C245" s="41"/>
      <c r="D245" s="57"/>
    </row>
    <row r="246" spans="1:4" s="58" customFormat="1" x14ac:dyDescent="0.25">
      <c r="A246" s="37">
        <v>47250</v>
      </c>
      <c r="B246" s="37" t="s">
        <v>219</v>
      </c>
      <c r="C246" s="41"/>
      <c r="D246" s="31"/>
    </row>
    <row r="247" spans="1:4" s="58" customFormat="1" x14ac:dyDescent="0.25">
      <c r="A247" s="37"/>
      <c r="B247" s="37"/>
      <c r="C247" s="41"/>
      <c r="D247" s="57"/>
    </row>
    <row r="248" spans="1:4" s="41" customFormat="1" ht="13.8" thickBot="1" x14ac:dyDescent="0.3">
      <c r="A248" s="38">
        <v>47495</v>
      </c>
      <c r="B248" s="38" t="s">
        <v>79</v>
      </c>
      <c r="D248" s="32">
        <f>SUM(D246:D246)</f>
        <v>0</v>
      </c>
    </row>
    <row r="249" spans="1:4" s="58" customFormat="1" ht="13.8" thickTop="1" x14ac:dyDescent="0.25">
      <c r="A249" s="38"/>
      <c r="B249"/>
      <c r="C249" s="41"/>
      <c r="D249" s="57"/>
    </row>
    <row r="250" spans="1:4" s="58" customFormat="1" x14ac:dyDescent="0.25">
      <c r="A250" s="38"/>
      <c r="B250"/>
      <c r="C250" s="41"/>
      <c r="D250" s="57"/>
    </row>
    <row r="251" spans="1:4" s="41" customFormat="1" ht="13.8" thickBot="1" x14ac:dyDescent="0.3">
      <c r="A251" s="38">
        <v>47959</v>
      </c>
      <c r="B251" s="38" t="s">
        <v>25</v>
      </c>
      <c r="D251" s="32">
        <f>D237+D243+D248</f>
        <v>0</v>
      </c>
    </row>
    <row r="252" spans="1:4" s="58" customFormat="1" ht="13.8" thickTop="1" x14ac:dyDescent="0.25">
      <c r="A252"/>
      <c r="B252" s="39"/>
      <c r="C252" s="41"/>
      <c r="D252" s="57"/>
    </row>
    <row r="253" spans="1:4" s="58" customFormat="1" x14ac:dyDescent="0.25">
      <c r="A253"/>
      <c r="B253" s="39"/>
      <c r="C253" s="41"/>
    </row>
    <row r="254" spans="1:4" s="58" customFormat="1" x14ac:dyDescent="0.25">
      <c r="A254" s="37">
        <v>48110</v>
      </c>
      <c r="B254" s="37" t="s">
        <v>100</v>
      </c>
      <c r="C254" s="41"/>
      <c r="D254" s="83"/>
    </row>
    <row r="255" spans="1:4" s="58" customFormat="1" x14ac:dyDescent="0.25">
      <c r="A255" s="37"/>
      <c r="B255" s="37"/>
      <c r="C255" s="41"/>
      <c r="D255" s="57"/>
    </row>
    <row r="256" spans="1:4" s="41" customFormat="1" ht="13.8" thickBot="1" x14ac:dyDescent="0.3">
      <c r="A256" s="38">
        <v>48195</v>
      </c>
      <c r="B256" s="38" t="s">
        <v>170</v>
      </c>
      <c r="D256" s="32">
        <f>SUM(D254:D254)</f>
        <v>0</v>
      </c>
    </row>
    <row r="257" spans="1:4" s="58" customFormat="1" ht="13.8" thickTop="1" x14ac:dyDescent="0.25">
      <c r="A257" s="37"/>
      <c r="B257" s="37"/>
      <c r="C257" s="41"/>
    </row>
    <row r="258" spans="1:4" s="58" customFormat="1" x14ac:dyDescent="0.25">
      <c r="A258" s="37"/>
      <c r="B258" s="37"/>
      <c r="C258" s="41"/>
    </row>
    <row r="259" spans="1:4" s="58" customFormat="1" x14ac:dyDescent="0.25">
      <c r="A259" s="37">
        <v>48510</v>
      </c>
      <c r="B259" s="37" t="s">
        <v>164</v>
      </c>
      <c r="C259" s="41"/>
      <c r="D259" s="31"/>
    </row>
    <row r="260" spans="1:4" s="58" customFormat="1" x14ac:dyDescent="0.25">
      <c r="A260" s="37">
        <v>48515</v>
      </c>
      <c r="B260" s="37" t="s">
        <v>165</v>
      </c>
      <c r="C260" s="41"/>
      <c r="D260" s="31"/>
    </row>
    <row r="261" spans="1:4" s="58" customFormat="1" x14ac:dyDescent="0.25">
      <c r="A261" s="37">
        <v>48520</v>
      </c>
      <c r="B261" s="37" t="s">
        <v>166</v>
      </c>
      <c r="C261" s="41"/>
      <c r="D261" s="31"/>
    </row>
    <row r="262" spans="1:4" s="58" customFormat="1" x14ac:dyDescent="0.25">
      <c r="A262" s="37">
        <v>48530</v>
      </c>
      <c r="B262" s="37" t="s">
        <v>167</v>
      </c>
      <c r="C262" s="41"/>
      <c r="D262" s="31"/>
    </row>
    <row r="263" spans="1:4" s="58" customFormat="1" x14ac:dyDescent="0.25">
      <c r="A263" s="37"/>
      <c r="B263" s="37"/>
      <c r="C263" s="41"/>
    </row>
    <row r="264" spans="1:4" s="41" customFormat="1" ht="13.8" thickBot="1" x14ac:dyDescent="0.3">
      <c r="A264" s="38">
        <v>48595</v>
      </c>
      <c r="B264" s="38" t="s">
        <v>171</v>
      </c>
      <c r="D264" s="32">
        <f>SUM(D259:D262)</f>
        <v>0</v>
      </c>
    </row>
    <row r="265" spans="1:4" s="58" customFormat="1" ht="13.8" thickTop="1" x14ac:dyDescent="0.25">
      <c r="A265" s="37"/>
      <c r="B265" s="37"/>
      <c r="C265" s="41"/>
    </row>
    <row r="266" spans="1:4" s="58" customFormat="1" x14ac:dyDescent="0.25">
      <c r="A266" s="37"/>
      <c r="B266" s="37"/>
      <c r="C266" s="41"/>
    </row>
    <row r="267" spans="1:4" s="58" customFormat="1" x14ac:dyDescent="0.25">
      <c r="A267" s="37">
        <v>48911</v>
      </c>
      <c r="B267" s="37" t="s">
        <v>168</v>
      </c>
      <c r="C267" s="41"/>
      <c r="D267" s="83"/>
    </row>
    <row r="268" spans="1:4" s="58" customFormat="1" x14ac:dyDescent="0.25">
      <c r="A268" s="37">
        <v>48912</v>
      </c>
      <c r="B268" s="37" t="s">
        <v>226</v>
      </c>
      <c r="C268" s="41"/>
      <c r="D268" s="31"/>
    </row>
    <row r="269" spans="1:4" s="58" customFormat="1" x14ac:dyDescent="0.25">
      <c r="A269" s="37"/>
      <c r="B269" s="37"/>
      <c r="C269" s="41"/>
    </row>
    <row r="270" spans="1:4" s="41" customFormat="1" ht="13.8" thickBot="1" x14ac:dyDescent="0.3">
      <c r="A270" s="38">
        <v>48995</v>
      </c>
      <c r="B270" s="38" t="s">
        <v>172</v>
      </c>
      <c r="D270" s="32">
        <f>SUM(D267:D268)</f>
        <v>0</v>
      </c>
    </row>
    <row r="271" spans="1:4" s="58" customFormat="1" ht="13.8" thickTop="1" x14ac:dyDescent="0.25">
      <c r="A271" s="38"/>
      <c r="B271"/>
      <c r="C271" s="41"/>
    </row>
    <row r="272" spans="1:4" s="58" customFormat="1" x14ac:dyDescent="0.25">
      <c r="A272"/>
      <c r="B272" s="37"/>
      <c r="C272" s="41"/>
    </row>
    <row r="273" spans="1:4" s="41" customFormat="1" ht="13.8" thickBot="1" x14ac:dyDescent="0.3">
      <c r="A273" s="38">
        <v>49000</v>
      </c>
      <c r="B273" s="38" t="s">
        <v>26</v>
      </c>
      <c r="D273" s="32">
        <f>D256+D264+D270</f>
        <v>0</v>
      </c>
    </row>
    <row r="274" spans="1:4" s="58" customFormat="1" ht="13.8" thickTop="1" x14ac:dyDescent="0.25">
      <c r="A274" s="41"/>
      <c r="B274" s="41"/>
      <c r="C274" s="41"/>
    </row>
    <row r="275" spans="1:4" s="41" customFormat="1" ht="21" thickBot="1" x14ac:dyDescent="0.4">
      <c r="A275" s="38"/>
      <c r="B275" s="68" t="s">
        <v>184</v>
      </c>
      <c r="D275" s="32">
        <f>+D273+D251+D228+D219+D208+D181+D145</f>
        <v>0</v>
      </c>
    </row>
    <row r="276" spans="1:4" ht="14.4" thickTop="1" thickBot="1" x14ac:dyDescent="0.3"/>
    <row r="277" spans="1:4" ht="18" thickBot="1" x14ac:dyDescent="0.35">
      <c r="A277" s="69" t="s">
        <v>198</v>
      </c>
      <c r="B277" s="41"/>
      <c r="C277" s="41"/>
      <c r="D277" s="67">
        <f>+D106-D275</f>
        <v>0</v>
      </c>
    </row>
  </sheetData>
  <sheetProtection algorithmName="SHA-512" hashValue="mE41+D2YgCdunMph8ZLQhsrEjP7yEi6XsRfqGV9ZZe5NCwdV8yRXIvzr/HGW65L51faEHe88roLS0pV2iwx9sA==" saltValue="ZJW8SZw3XvzdQLZEFOwDjw==" spinCount="100000" sheet="1" objects="1" scenarios="1"/>
  <mergeCells count="4">
    <mergeCell ref="B3:C3"/>
    <mergeCell ref="B7:C7"/>
    <mergeCell ref="D8:E8"/>
    <mergeCell ref="B5:C5"/>
  </mergeCells>
  <phoneticPr fontId="0" type="noConversion"/>
  <pageMargins left="0.75" right="0.75" top="1" bottom="1" header="0.5" footer="0.5"/>
  <pageSetup scale="70" fitToHeight="5" orientation="portrait" r:id="rId1"/>
  <headerFooter alignWithMargins="0">
    <oddFooter>Page &amp;P</oddFooter>
  </headerFooter>
  <rowBreaks count="4" manualBreakCount="4">
    <brk id="53" max="3" man="1"/>
    <brk id="106" max="3" man="1"/>
    <brk id="171" max="3" man="1"/>
    <brk id="251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284"/>
  <sheetViews>
    <sheetView showGridLines="0" topLeftCell="G258" workbookViewId="0">
      <selection activeCell="M279" sqref="M279"/>
    </sheetView>
  </sheetViews>
  <sheetFormatPr defaultColWidth="8.109375" defaultRowHeight="13.2" x14ac:dyDescent="0.25"/>
  <cols>
    <col min="1" max="1" width="16.109375" style="41" customWidth="1"/>
    <col min="2" max="2" width="34.5546875" style="41" customWidth="1"/>
    <col min="3" max="3" width="8.109375" style="41" customWidth="1"/>
    <col min="4" max="4" width="9.109375" style="58" bestFit="1" customWidth="1"/>
    <col min="5" max="5" width="3.109375" style="58" customWidth="1"/>
    <col min="6" max="6" width="10.109375" style="58" customWidth="1"/>
    <col min="7" max="7" width="3.109375" style="58" customWidth="1"/>
    <col min="8" max="8" width="10.109375" style="58" customWidth="1"/>
    <col min="9" max="9" width="3.109375" style="58" customWidth="1"/>
    <col min="10" max="10" width="10.109375" style="58" customWidth="1"/>
    <col min="11" max="11" width="3.33203125" style="58" customWidth="1"/>
    <col min="12" max="12" width="9.109375" style="58" customWidth="1"/>
    <col min="13" max="13" width="3" style="58" customWidth="1"/>
    <col min="14" max="14" width="9.109375" style="58" customWidth="1"/>
    <col min="15" max="15" width="3.109375" style="58" customWidth="1"/>
    <col min="16" max="16" width="9.109375" style="58" customWidth="1"/>
    <col min="17" max="17" width="3" style="58" customWidth="1"/>
    <col min="18" max="18" width="9.109375" style="58" customWidth="1"/>
    <col min="19" max="19" width="2.88671875" style="58" customWidth="1"/>
    <col min="20" max="20" width="9.109375" style="58" customWidth="1"/>
    <col min="21" max="21" width="2.6640625" style="58" customWidth="1"/>
    <col min="22" max="22" width="9.109375" style="58" customWidth="1"/>
    <col min="23" max="23" width="2.6640625" style="58" customWidth="1"/>
    <col min="24" max="24" width="9.109375" style="58" bestFit="1" customWidth="1"/>
    <col min="25" max="25" width="3" style="58" customWidth="1"/>
    <col min="26" max="26" width="9.109375" style="58" bestFit="1" customWidth="1"/>
    <col min="27" max="27" width="2.44140625" style="58" customWidth="1"/>
    <col min="28" max="16384" width="8.109375" style="58"/>
  </cols>
  <sheetData>
    <row r="1" spans="1:29" s="41" customFormat="1" ht="25.2" thickTop="1" x14ac:dyDescent="0.4">
      <c r="A1" s="22" t="s">
        <v>174</v>
      </c>
      <c r="B1" s="40"/>
      <c r="C1" s="24"/>
      <c r="D1" s="24"/>
    </row>
    <row r="2" spans="1:29" s="41" customFormat="1" ht="16.5" customHeight="1" x14ac:dyDescent="0.4">
      <c r="A2" s="33"/>
      <c r="C2" s="25"/>
      <c r="D2" s="35"/>
    </row>
    <row r="3" spans="1:29" s="41" customFormat="1" ht="15.6" x14ac:dyDescent="0.3">
      <c r="A3" s="18" t="s">
        <v>5</v>
      </c>
      <c r="B3" s="84" t="str">
        <f>+'SCHOOL SUMMARY'!B4:C4</f>
        <v>Enter School Name</v>
      </c>
      <c r="C3" s="85"/>
      <c r="D3" s="35"/>
    </row>
    <row r="4" spans="1:29" s="41" customFormat="1" ht="15.6" x14ac:dyDescent="0.3">
      <c r="A4" s="18"/>
      <c r="B4" s="3"/>
      <c r="C4"/>
      <c r="D4" s="35"/>
    </row>
    <row r="5" spans="1:29" s="41" customFormat="1" ht="15.6" x14ac:dyDescent="0.3">
      <c r="A5" s="18" t="s">
        <v>182</v>
      </c>
      <c r="B5" s="84" t="str">
        <f>+'SCHOOL SUMMARY'!B6:C6</f>
        <v>Enter School Number</v>
      </c>
      <c r="C5" s="85"/>
      <c r="D5" s="35"/>
    </row>
    <row r="6" spans="1:29" s="41" customFormat="1" ht="15.6" x14ac:dyDescent="0.3">
      <c r="A6" s="18"/>
      <c r="B6" s="3"/>
      <c r="C6" s="3"/>
      <c r="D6" s="35"/>
    </row>
    <row r="7" spans="1:29" s="41" customFormat="1" ht="16.2" thickBot="1" x14ac:dyDescent="0.35">
      <c r="A7" s="18" t="s">
        <v>6</v>
      </c>
      <c r="B7" s="84" t="str">
        <f>+'SCHOOL SUMMARY'!B8:C8</f>
        <v>Enter School Location</v>
      </c>
      <c r="C7" s="84"/>
      <c r="D7" s="35"/>
    </row>
    <row r="8" spans="1:29" s="41" customFormat="1" ht="16.2" thickBot="1" x14ac:dyDescent="0.35">
      <c r="A8" s="26"/>
      <c r="C8" s="27"/>
      <c r="D8" s="95" t="s">
        <v>7</v>
      </c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7"/>
    </row>
    <row r="9" spans="1:29" s="41" customFormat="1" ht="14.4" thickTop="1" thickBot="1" x14ac:dyDescent="0.3">
      <c r="A9" s="42"/>
      <c r="B9" s="42"/>
      <c r="C9" s="42"/>
      <c r="D9" s="36">
        <v>40451</v>
      </c>
      <c r="E9" s="36"/>
      <c r="F9" s="36">
        <v>40482</v>
      </c>
      <c r="G9" s="36"/>
      <c r="H9" s="36">
        <v>40512</v>
      </c>
      <c r="I9" s="36"/>
      <c r="J9" s="36">
        <v>40543</v>
      </c>
      <c r="K9" s="36"/>
      <c r="L9" s="36">
        <v>40574</v>
      </c>
      <c r="M9" s="36"/>
      <c r="N9" s="36">
        <v>40602</v>
      </c>
      <c r="O9" s="36"/>
      <c r="P9" s="36">
        <v>40633</v>
      </c>
      <c r="Q9" s="36"/>
      <c r="R9" s="36">
        <v>40663</v>
      </c>
      <c r="S9" s="36"/>
      <c r="T9" s="36">
        <v>40694</v>
      </c>
      <c r="U9" s="52"/>
      <c r="V9" s="36">
        <v>40724</v>
      </c>
      <c r="W9" s="52"/>
      <c r="X9" s="36">
        <v>40755</v>
      </c>
      <c r="Y9" s="52"/>
      <c r="Z9" s="45">
        <v>40786</v>
      </c>
      <c r="AB9" s="41" t="s">
        <v>206</v>
      </c>
    </row>
    <row r="10" spans="1:29" s="41" customFormat="1" ht="13.8" thickTop="1" x14ac:dyDescent="0.25"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/>
      <c r="V10" s="17"/>
      <c r="W10"/>
      <c r="X10" s="17"/>
      <c r="Y10"/>
      <c r="Z10" s="17"/>
    </row>
    <row r="12" spans="1:29" ht="14.1" customHeight="1" x14ac:dyDescent="0.25">
      <c r="A12" s="37">
        <v>40110</v>
      </c>
      <c r="B12" s="37" t="s">
        <v>27</v>
      </c>
      <c r="C12" s="29"/>
      <c r="D12" s="31">
        <f>+'ANNUAL BUDGET'!$D$12/12</f>
        <v>0</v>
      </c>
      <c r="F12" s="31">
        <f>+'ANNUAL BUDGET'!$D$12/12</f>
        <v>0</v>
      </c>
      <c r="H12" s="31">
        <f>+'ANNUAL BUDGET'!$D$12/12</f>
        <v>0</v>
      </c>
      <c r="J12" s="31">
        <f>+'ANNUAL BUDGET'!$D$12/12</f>
        <v>0</v>
      </c>
      <c r="L12" s="31">
        <f>+'ANNUAL BUDGET'!$D$12/12</f>
        <v>0</v>
      </c>
      <c r="N12" s="31">
        <f>+'ANNUAL BUDGET'!$D$12/12</f>
        <v>0</v>
      </c>
      <c r="P12" s="31">
        <f>+'ANNUAL BUDGET'!$D$12/12</f>
        <v>0</v>
      </c>
      <c r="R12" s="31">
        <f>+'ANNUAL BUDGET'!$D$12/12</f>
        <v>0</v>
      </c>
      <c r="T12" s="31">
        <f>+'ANNUAL BUDGET'!$D$12/12</f>
        <v>0</v>
      </c>
      <c r="V12" s="31">
        <f>+'ANNUAL BUDGET'!$D$12/12</f>
        <v>0</v>
      </c>
      <c r="X12" s="31">
        <f>+'ANNUAL BUDGET'!$D$12/12</f>
        <v>0</v>
      </c>
      <c r="Z12" s="31">
        <f>+'ANNUAL BUDGET'!$D$12/12</f>
        <v>0</v>
      </c>
      <c r="AB12" s="31">
        <f>+SUM(D12:Z12)</f>
        <v>0</v>
      </c>
      <c r="AC12" s="82">
        <f>+AB12-'ANNUAL BUDGET'!D12</f>
        <v>0</v>
      </c>
    </row>
    <row r="13" spans="1:29" ht="14.1" customHeight="1" x14ac:dyDescent="0.25">
      <c r="A13" s="37">
        <v>40120</v>
      </c>
      <c r="B13" s="37" t="s">
        <v>28</v>
      </c>
      <c r="D13" s="31">
        <f>+'ANNUAL BUDGET'!$D$13/12</f>
        <v>0</v>
      </c>
      <c r="F13" s="31">
        <f>+'ANNUAL BUDGET'!$D$13/12</f>
        <v>0</v>
      </c>
      <c r="H13" s="31">
        <f>+'ANNUAL BUDGET'!$D$13/12</f>
        <v>0</v>
      </c>
      <c r="J13" s="31">
        <f>+'ANNUAL BUDGET'!$D$13/12</f>
        <v>0</v>
      </c>
      <c r="L13" s="31">
        <f>+'ANNUAL BUDGET'!$D$13/12</f>
        <v>0</v>
      </c>
      <c r="N13" s="31">
        <f>+'ANNUAL BUDGET'!$D$13/12</f>
        <v>0</v>
      </c>
      <c r="P13" s="31">
        <f>+'ANNUAL BUDGET'!$D$13/12</f>
        <v>0</v>
      </c>
      <c r="R13" s="31">
        <f>+'ANNUAL BUDGET'!$D$13/12</f>
        <v>0</v>
      </c>
      <c r="T13" s="31">
        <f>+'ANNUAL BUDGET'!$D$13/12</f>
        <v>0</v>
      </c>
      <c r="V13" s="31">
        <f>+'ANNUAL BUDGET'!$D$13/12</f>
        <v>0</v>
      </c>
      <c r="X13" s="31">
        <f>+'ANNUAL BUDGET'!$D$13/12</f>
        <v>0</v>
      </c>
      <c r="Z13" s="31">
        <f>+'ANNUAL BUDGET'!$D$13/12</f>
        <v>0</v>
      </c>
      <c r="AB13" s="31">
        <f t="shared" ref="AB13:AB75" si="0">+SUM(D13:Z13)</f>
        <v>0</v>
      </c>
      <c r="AC13" s="82">
        <f>+AB13-'ANNUAL BUDGET'!D13</f>
        <v>0</v>
      </c>
    </row>
    <row r="14" spans="1:29" ht="14.1" customHeight="1" x14ac:dyDescent="0.25">
      <c r="A14" s="37">
        <v>40130</v>
      </c>
      <c r="B14" s="37" t="s">
        <v>29</v>
      </c>
      <c r="C14" s="29"/>
      <c r="D14" s="31">
        <f>+'ANNUAL BUDGET'!$D$14/12</f>
        <v>0</v>
      </c>
      <c r="F14" s="31">
        <f>+'ANNUAL BUDGET'!$D$14/12</f>
        <v>0</v>
      </c>
      <c r="H14" s="31">
        <f>+'ANNUAL BUDGET'!$D$14/12</f>
        <v>0</v>
      </c>
      <c r="J14" s="31">
        <f>+'ANNUAL BUDGET'!$D$14/12</f>
        <v>0</v>
      </c>
      <c r="L14" s="31">
        <f>+'ANNUAL BUDGET'!$D$14/12</f>
        <v>0</v>
      </c>
      <c r="N14" s="31">
        <f>+'ANNUAL BUDGET'!$D$14/12</f>
        <v>0</v>
      </c>
      <c r="P14" s="31">
        <f>+'ANNUAL BUDGET'!$D$14/12</f>
        <v>0</v>
      </c>
      <c r="R14" s="31">
        <f>+'ANNUAL BUDGET'!$D$14/12</f>
        <v>0</v>
      </c>
      <c r="T14" s="31">
        <f>+'ANNUAL BUDGET'!$D$14/12</f>
        <v>0</v>
      </c>
      <c r="V14" s="31">
        <f>+'ANNUAL BUDGET'!$D$14/12</f>
        <v>0</v>
      </c>
      <c r="X14" s="31">
        <f>+'ANNUAL BUDGET'!$D$14/12</f>
        <v>0</v>
      </c>
      <c r="Z14" s="31">
        <f>+'ANNUAL BUDGET'!$D$14/12</f>
        <v>0</v>
      </c>
      <c r="AB14" s="31">
        <f t="shared" si="0"/>
        <v>0</v>
      </c>
      <c r="AC14" s="82">
        <f>+AB14-'ANNUAL BUDGET'!D14</f>
        <v>0</v>
      </c>
    </row>
    <row r="15" spans="1:29" ht="14.1" customHeight="1" x14ac:dyDescent="0.25">
      <c r="A15" s="37">
        <v>40140</v>
      </c>
      <c r="B15" s="37" t="s">
        <v>30</v>
      </c>
      <c r="C15" s="29"/>
      <c r="D15" s="31">
        <f>+'ANNUAL BUDGET'!$D$15/12</f>
        <v>0</v>
      </c>
      <c r="F15" s="31">
        <f>+'ANNUAL BUDGET'!$D$15/12</f>
        <v>0</v>
      </c>
      <c r="H15" s="31">
        <f>+'ANNUAL BUDGET'!$D$15/12</f>
        <v>0</v>
      </c>
      <c r="J15" s="31">
        <f>+'ANNUAL BUDGET'!$D$15/12</f>
        <v>0</v>
      </c>
      <c r="L15" s="31">
        <f>+'ANNUAL BUDGET'!$D$15/12</f>
        <v>0</v>
      </c>
      <c r="N15" s="31">
        <f>+'ANNUAL BUDGET'!$D$15/12</f>
        <v>0</v>
      </c>
      <c r="P15" s="31">
        <f>+'ANNUAL BUDGET'!$D$15/12</f>
        <v>0</v>
      </c>
      <c r="R15" s="31">
        <f>+'ANNUAL BUDGET'!$D$15/12</f>
        <v>0</v>
      </c>
      <c r="T15" s="31">
        <f>+'ANNUAL BUDGET'!$D$15/12</f>
        <v>0</v>
      </c>
      <c r="V15" s="31">
        <f>+'ANNUAL BUDGET'!$D$15/12</f>
        <v>0</v>
      </c>
      <c r="X15" s="31">
        <f>+'ANNUAL BUDGET'!$D$15/12</f>
        <v>0</v>
      </c>
      <c r="Z15" s="31">
        <f>+'ANNUAL BUDGET'!$D$15/12</f>
        <v>0</v>
      </c>
      <c r="AB15" s="31">
        <f t="shared" si="0"/>
        <v>0</v>
      </c>
      <c r="AC15" s="82">
        <f>+AB15-'ANNUAL BUDGET'!D15</f>
        <v>0</v>
      </c>
    </row>
    <row r="16" spans="1:29" ht="14.1" customHeight="1" x14ac:dyDescent="0.25">
      <c r="A16" s="37">
        <v>40145</v>
      </c>
      <c r="B16" s="37" t="s">
        <v>31</v>
      </c>
      <c r="C16" s="29"/>
      <c r="D16" s="31">
        <f>+'ANNUAL BUDGET'!$D$16/12</f>
        <v>0</v>
      </c>
      <c r="F16" s="31">
        <f>+'ANNUAL BUDGET'!$D$16/12</f>
        <v>0</v>
      </c>
      <c r="H16" s="31">
        <f>+'ANNUAL BUDGET'!$D$16/12</f>
        <v>0</v>
      </c>
      <c r="J16" s="31">
        <f>+'ANNUAL BUDGET'!$D$16/12</f>
        <v>0</v>
      </c>
      <c r="L16" s="31">
        <f>+'ANNUAL BUDGET'!$D$16/12</f>
        <v>0</v>
      </c>
      <c r="N16" s="31">
        <f>+'ANNUAL BUDGET'!$D$16/12</f>
        <v>0</v>
      </c>
      <c r="P16" s="31">
        <f>+'ANNUAL BUDGET'!$D$16/12</f>
        <v>0</v>
      </c>
      <c r="R16" s="31">
        <f>+'ANNUAL BUDGET'!$D$16/12</f>
        <v>0</v>
      </c>
      <c r="T16" s="31">
        <f>+'ANNUAL BUDGET'!$D$16/12</f>
        <v>0</v>
      </c>
      <c r="V16" s="31">
        <f>+'ANNUAL BUDGET'!$D$16/12</f>
        <v>0</v>
      </c>
      <c r="X16" s="31">
        <f>+'ANNUAL BUDGET'!$D$16/12</f>
        <v>0</v>
      </c>
      <c r="Z16" s="31">
        <f>+'ANNUAL BUDGET'!$D$16/12</f>
        <v>0</v>
      </c>
      <c r="AB16" s="31">
        <f t="shared" si="0"/>
        <v>0</v>
      </c>
      <c r="AC16" s="82">
        <f>+AB16-'ANNUAL BUDGET'!D16</f>
        <v>0</v>
      </c>
    </row>
    <row r="17" spans="1:29" ht="14.1" customHeight="1" x14ac:dyDescent="0.25">
      <c r="A17" s="37">
        <v>40150</v>
      </c>
      <c r="B17" s="37" t="s">
        <v>32</v>
      </c>
      <c r="C17" s="29"/>
      <c r="D17" s="31">
        <f>+'ANNUAL BUDGET'!$D$17/12</f>
        <v>0</v>
      </c>
      <c r="F17" s="31">
        <f>+'ANNUAL BUDGET'!$D$17/12</f>
        <v>0</v>
      </c>
      <c r="H17" s="31">
        <f>+'ANNUAL BUDGET'!$D$17/12</f>
        <v>0</v>
      </c>
      <c r="J17" s="31">
        <f>+'ANNUAL BUDGET'!$D$17/12</f>
        <v>0</v>
      </c>
      <c r="L17" s="31">
        <f>+'ANNUAL BUDGET'!$D$17/12</f>
        <v>0</v>
      </c>
      <c r="N17" s="31">
        <f>+'ANNUAL BUDGET'!$D$17/12</f>
        <v>0</v>
      </c>
      <c r="P17" s="31">
        <f>+'ANNUAL BUDGET'!$D$17/12</f>
        <v>0</v>
      </c>
      <c r="R17" s="31">
        <f>+'ANNUAL BUDGET'!$D$17/12</f>
        <v>0</v>
      </c>
      <c r="T17" s="31">
        <f>+'ANNUAL BUDGET'!$D$17/12</f>
        <v>0</v>
      </c>
      <c r="V17" s="31">
        <f>+'ANNUAL BUDGET'!$D$17/12</f>
        <v>0</v>
      </c>
      <c r="X17" s="31">
        <f>+'ANNUAL BUDGET'!$D$17/12</f>
        <v>0</v>
      </c>
      <c r="Z17" s="31">
        <f>+'ANNUAL BUDGET'!$D$17/12</f>
        <v>0</v>
      </c>
      <c r="AB17" s="31">
        <f t="shared" si="0"/>
        <v>0</v>
      </c>
      <c r="AC17" s="82">
        <f>+AB17-'ANNUAL BUDGET'!D17</f>
        <v>0</v>
      </c>
    </row>
    <row r="18" spans="1:29" ht="14.1" customHeight="1" x14ac:dyDescent="0.25">
      <c r="A18" s="37">
        <v>40160</v>
      </c>
      <c r="B18" s="37" t="s">
        <v>33</v>
      </c>
      <c r="D18" s="31">
        <f>+'ANNUAL BUDGET'!$D$18/12</f>
        <v>0</v>
      </c>
      <c r="F18" s="31">
        <f>+'ANNUAL BUDGET'!$D$18/12</f>
        <v>0</v>
      </c>
      <c r="H18" s="31">
        <f>+'ANNUAL BUDGET'!$D$18/12</f>
        <v>0</v>
      </c>
      <c r="J18" s="31">
        <f>+'ANNUAL BUDGET'!$D$18/12</f>
        <v>0</v>
      </c>
      <c r="L18" s="31">
        <f>+'ANNUAL BUDGET'!$D$18/12</f>
        <v>0</v>
      </c>
      <c r="N18" s="31">
        <f>+'ANNUAL BUDGET'!$D$18/12</f>
        <v>0</v>
      </c>
      <c r="P18" s="31">
        <f>+'ANNUAL BUDGET'!$D$18/12</f>
        <v>0</v>
      </c>
      <c r="R18" s="31">
        <f>+'ANNUAL BUDGET'!$D$18/12</f>
        <v>0</v>
      </c>
      <c r="T18" s="31">
        <f>+'ANNUAL BUDGET'!$D$18/12</f>
        <v>0</v>
      </c>
      <c r="V18" s="31">
        <f>+'ANNUAL BUDGET'!$D$18/12</f>
        <v>0</v>
      </c>
      <c r="X18" s="31">
        <f>+'ANNUAL BUDGET'!$D$18/12</f>
        <v>0</v>
      </c>
      <c r="Z18" s="31">
        <f>+'ANNUAL BUDGET'!$D$18/12</f>
        <v>0</v>
      </c>
      <c r="AB18" s="31">
        <f t="shared" si="0"/>
        <v>0</v>
      </c>
      <c r="AC18" s="82">
        <f>+AB18-'ANNUAL BUDGET'!D18</f>
        <v>0</v>
      </c>
    </row>
    <row r="19" spans="1:29" ht="14.1" customHeight="1" x14ac:dyDescent="0.25">
      <c r="A19" s="37">
        <v>40170</v>
      </c>
      <c r="B19" s="37" t="s">
        <v>34</v>
      </c>
      <c r="D19" s="31">
        <f>+'ANNUAL BUDGET'!$D$19/12</f>
        <v>0</v>
      </c>
      <c r="F19" s="31">
        <f>+'ANNUAL BUDGET'!$D$19/12</f>
        <v>0</v>
      </c>
      <c r="H19" s="31">
        <f>+'ANNUAL BUDGET'!$D$19/12</f>
        <v>0</v>
      </c>
      <c r="J19" s="31">
        <f>+'ANNUAL BUDGET'!$D$19/12</f>
        <v>0</v>
      </c>
      <c r="L19" s="31">
        <f>+'ANNUAL BUDGET'!$D$19/12</f>
        <v>0</v>
      </c>
      <c r="N19" s="31">
        <f>+'ANNUAL BUDGET'!$D$19/12</f>
        <v>0</v>
      </c>
      <c r="P19" s="31">
        <f>+'ANNUAL BUDGET'!$D$19/12</f>
        <v>0</v>
      </c>
      <c r="R19" s="31">
        <f>+'ANNUAL BUDGET'!$D$19/12</f>
        <v>0</v>
      </c>
      <c r="T19" s="31">
        <f>+'ANNUAL BUDGET'!$D$19/12</f>
        <v>0</v>
      </c>
      <c r="V19" s="31">
        <f>+'ANNUAL BUDGET'!$D$19/12</f>
        <v>0</v>
      </c>
      <c r="X19" s="31">
        <f>+'ANNUAL BUDGET'!$D$19/12</f>
        <v>0</v>
      </c>
      <c r="Z19" s="31">
        <f>+'ANNUAL BUDGET'!$D$19/12</f>
        <v>0</v>
      </c>
      <c r="AB19" s="31">
        <f t="shared" si="0"/>
        <v>0</v>
      </c>
      <c r="AC19" s="82">
        <f>+AB19-'ANNUAL BUDGET'!D19</f>
        <v>0</v>
      </c>
    </row>
    <row r="20" spans="1:29" ht="14.1" customHeight="1" x14ac:dyDescent="0.25">
      <c r="A20" s="37">
        <v>40180</v>
      </c>
      <c r="B20" s="37" t="s">
        <v>35</v>
      </c>
      <c r="D20" s="31">
        <f>+'ANNUAL BUDGET'!$D$20/12</f>
        <v>0</v>
      </c>
      <c r="F20" s="31">
        <f>+'ANNUAL BUDGET'!$D$20/12</f>
        <v>0</v>
      </c>
      <c r="H20" s="31">
        <f>+'ANNUAL BUDGET'!$D$20/12</f>
        <v>0</v>
      </c>
      <c r="J20" s="31">
        <f>+'ANNUAL BUDGET'!$D$20/12</f>
        <v>0</v>
      </c>
      <c r="L20" s="31">
        <f>+'ANNUAL BUDGET'!$D$20/12</f>
        <v>0</v>
      </c>
      <c r="N20" s="31">
        <f>+'ANNUAL BUDGET'!$D$20/12</f>
        <v>0</v>
      </c>
      <c r="P20" s="31">
        <f>+'ANNUAL BUDGET'!$D$20/12</f>
        <v>0</v>
      </c>
      <c r="R20" s="31">
        <f>+'ANNUAL BUDGET'!$D$20/12</f>
        <v>0</v>
      </c>
      <c r="T20" s="31">
        <f>+'ANNUAL BUDGET'!$D$20/12</f>
        <v>0</v>
      </c>
      <c r="V20" s="31">
        <f>+'ANNUAL BUDGET'!$D$20/12</f>
        <v>0</v>
      </c>
      <c r="X20" s="31">
        <f>+'ANNUAL BUDGET'!$D$20/12</f>
        <v>0</v>
      </c>
      <c r="Z20" s="31">
        <f>+'ANNUAL BUDGET'!$D$20/12</f>
        <v>0</v>
      </c>
      <c r="AB20" s="31">
        <f t="shared" si="0"/>
        <v>0</v>
      </c>
      <c r="AC20" s="82">
        <f>+AB20-'ANNUAL BUDGET'!D20</f>
        <v>0</v>
      </c>
    </row>
    <row r="21" spans="1:29" ht="14.1" customHeight="1" x14ac:dyDescent="0.25">
      <c r="A21" s="37">
        <v>40190</v>
      </c>
      <c r="B21" s="37" t="s">
        <v>36</v>
      </c>
      <c r="C21" s="25"/>
      <c r="D21" s="31">
        <f>+'ANNUAL BUDGET'!$D$21/12</f>
        <v>0</v>
      </c>
      <c r="F21" s="31">
        <f>+'ANNUAL BUDGET'!$D$21/12</f>
        <v>0</v>
      </c>
      <c r="H21" s="31">
        <f>+'ANNUAL BUDGET'!$D$21/12</f>
        <v>0</v>
      </c>
      <c r="J21" s="31">
        <f>+'ANNUAL BUDGET'!$D$21/12</f>
        <v>0</v>
      </c>
      <c r="L21" s="31">
        <f>+'ANNUAL BUDGET'!$D$21/12</f>
        <v>0</v>
      </c>
      <c r="N21" s="31">
        <f>+'ANNUAL BUDGET'!$D$21/12</f>
        <v>0</v>
      </c>
      <c r="P21" s="31">
        <f>+'ANNUAL BUDGET'!$D$21/12</f>
        <v>0</v>
      </c>
      <c r="R21" s="31">
        <f>+'ANNUAL BUDGET'!$D$21/12</f>
        <v>0</v>
      </c>
      <c r="T21" s="31">
        <f>+'ANNUAL BUDGET'!$D$21/12</f>
        <v>0</v>
      </c>
      <c r="V21" s="31">
        <f>+'ANNUAL BUDGET'!$D$21/12</f>
        <v>0</v>
      </c>
      <c r="X21" s="31">
        <f>+'ANNUAL BUDGET'!$D$21/12</f>
        <v>0</v>
      </c>
      <c r="Z21" s="31">
        <f>+'ANNUAL BUDGET'!$D$21/12</f>
        <v>0</v>
      </c>
      <c r="AB21" s="31">
        <f t="shared" si="0"/>
        <v>0</v>
      </c>
      <c r="AC21" s="82">
        <f>+AB21-'ANNUAL BUDGET'!D21</f>
        <v>0</v>
      </c>
    </row>
    <row r="22" spans="1:29" x14ac:dyDescent="0.25">
      <c r="A22" s="37">
        <v>40192</v>
      </c>
      <c r="B22" s="37" t="s">
        <v>37</v>
      </c>
      <c r="D22" s="31">
        <f>+'ANNUAL BUDGET'!$D$22/12</f>
        <v>0</v>
      </c>
      <c r="F22" s="31">
        <f>+'ANNUAL BUDGET'!$D$22/12</f>
        <v>0</v>
      </c>
      <c r="H22" s="31">
        <f>+'ANNUAL BUDGET'!$D$22/12</f>
        <v>0</v>
      </c>
      <c r="J22" s="31">
        <f>+'ANNUAL BUDGET'!$D$22/12</f>
        <v>0</v>
      </c>
      <c r="L22" s="31">
        <f>+'ANNUAL BUDGET'!$D$22/12</f>
        <v>0</v>
      </c>
      <c r="N22" s="31">
        <f>+'ANNUAL BUDGET'!$D$22/12</f>
        <v>0</v>
      </c>
      <c r="P22" s="31">
        <f>+'ANNUAL BUDGET'!$D$22/12</f>
        <v>0</v>
      </c>
      <c r="R22" s="31">
        <f>+'ANNUAL BUDGET'!$D$22/12</f>
        <v>0</v>
      </c>
      <c r="T22" s="31">
        <f>+'ANNUAL BUDGET'!$D$22/12</f>
        <v>0</v>
      </c>
      <c r="V22" s="31">
        <f>+'ANNUAL BUDGET'!$D$22/12</f>
        <v>0</v>
      </c>
      <c r="X22" s="31">
        <f>+'ANNUAL BUDGET'!$D$22/12</f>
        <v>0</v>
      </c>
      <c r="Z22" s="31">
        <f>+'ANNUAL BUDGET'!$D$22/12</f>
        <v>0</v>
      </c>
      <c r="AB22" s="31">
        <f t="shared" si="0"/>
        <v>0</v>
      </c>
      <c r="AC22" s="82">
        <f>+AB22-'ANNUAL BUDGET'!D22</f>
        <v>0</v>
      </c>
    </row>
    <row r="23" spans="1:29" x14ac:dyDescent="0.25">
      <c r="A23" s="37">
        <v>40194</v>
      </c>
      <c r="B23" s="37" t="s">
        <v>38</v>
      </c>
      <c r="D23" s="31">
        <f>+'ANNUAL BUDGET'!$D$23/12</f>
        <v>0</v>
      </c>
      <c r="F23" s="31">
        <f>+'ANNUAL BUDGET'!$D$23/12</f>
        <v>0</v>
      </c>
      <c r="H23" s="31">
        <f>+'ANNUAL BUDGET'!$D$23/12</f>
        <v>0</v>
      </c>
      <c r="J23" s="31">
        <f>+'ANNUAL BUDGET'!$D$23/12</f>
        <v>0</v>
      </c>
      <c r="L23" s="31">
        <f>+'ANNUAL BUDGET'!$D$23/12</f>
        <v>0</v>
      </c>
      <c r="N23" s="31">
        <f>+'ANNUAL BUDGET'!$D$23/12</f>
        <v>0</v>
      </c>
      <c r="P23" s="31">
        <f>+'ANNUAL BUDGET'!$D$23/12</f>
        <v>0</v>
      </c>
      <c r="R23" s="31">
        <f>+'ANNUAL BUDGET'!$D$23/12</f>
        <v>0</v>
      </c>
      <c r="T23" s="31">
        <f>+'ANNUAL BUDGET'!$D$23/12</f>
        <v>0</v>
      </c>
      <c r="V23" s="31">
        <f>+'ANNUAL BUDGET'!$D$23/12</f>
        <v>0</v>
      </c>
      <c r="X23" s="31">
        <f>+'ANNUAL BUDGET'!$D$23/12</f>
        <v>0</v>
      </c>
      <c r="Z23" s="31">
        <f>+'ANNUAL BUDGET'!$D$23/12</f>
        <v>0</v>
      </c>
      <c r="AB23" s="31">
        <f t="shared" si="0"/>
        <v>0</v>
      </c>
      <c r="AC23" s="82">
        <f>+AB23-'ANNUAL BUDGET'!D23</f>
        <v>0</v>
      </c>
    </row>
    <row r="24" spans="1:29" x14ac:dyDescent="0.25">
      <c r="A24" s="37">
        <v>40195</v>
      </c>
      <c r="B24" s="37" t="s">
        <v>39</v>
      </c>
      <c r="D24" s="31">
        <f>+'ANNUAL BUDGET'!$D$24/12</f>
        <v>0</v>
      </c>
      <c r="F24" s="31">
        <f>+'ANNUAL BUDGET'!$D$24/12</f>
        <v>0</v>
      </c>
      <c r="H24" s="31">
        <f>+'ANNUAL BUDGET'!$D$24/12</f>
        <v>0</v>
      </c>
      <c r="J24" s="31">
        <f>+'ANNUAL BUDGET'!$D$24/12</f>
        <v>0</v>
      </c>
      <c r="L24" s="31">
        <f>+'ANNUAL BUDGET'!$D$24/12</f>
        <v>0</v>
      </c>
      <c r="N24" s="31">
        <f>+'ANNUAL BUDGET'!$D$24/12</f>
        <v>0</v>
      </c>
      <c r="P24" s="31">
        <f>+'ANNUAL BUDGET'!$D$24/12</f>
        <v>0</v>
      </c>
      <c r="R24" s="31">
        <f>+'ANNUAL BUDGET'!$D$24/12</f>
        <v>0</v>
      </c>
      <c r="T24" s="31">
        <f>+'ANNUAL BUDGET'!$D$24/12</f>
        <v>0</v>
      </c>
      <c r="V24" s="31">
        <f>+'ANNUAL BUDGET'!$D$24/12</f>
        <v>0</v>
      </c>
      <c r="X24" s="31">
        <f>+'ANNUAL BUDGET'!$D$24/12</f>
        <v>0</v>
      </c>
      <c r="Z24" s="31">
        <f>+'ANNUAL BUDGET'!$D$24/12</f>
        <v>0</v>
      </c>
      <c r="AB24" s="31">
        <f t="shared" si="0"/>
        <v>0</v>
      </c>
      <c r="AC24" s="82">
        <f>+AB24-'ANNUAL BUDGET'!D24</f>
        <v>0</v>
      </c>
    </row>
    <row r="25" spans="1:29" x14ac:dyDescent="0.25">
      <c r="A25" s="37"/>
      <c r="B25" s="37"/>
      <c r="D25" s="57"/>
      <c r="F25" s="57"/>
      <c r="H25" s="57"/>
      <c r="J25" s="57"/>
      <c r="L25" s="57"/>
      <c r="N25" s="57"/>
      <c r="P25" s="57"/>
      <c r="R25" s="57"/>
      <c r="T25" s="57"/>
      <c r="V25" s="57"/>
      <c r="X25" s="57"/>
      <c r="Z25" s="57"/>
      <c r="AB25" s="57">
        <f t="shared" si="0"/>
        <v>0</v>
      </c>
      <c r="AC25" s="82">
        <f>+AB25-'ANNUAL BUDGET'!D25</f>
        <v>0</v>
      </c>
    </row>
    <row r="26" spans="1:29" s="41" customFormat="1" ht="13.8" thickBot="1" x14ac:dyDescent="0.3">
      <c r="A26" s="38">
        <v>40195</v>
      </c>
      <c r="B26" s="38" t="s">
        <v>43</v>
      </c>
      <c r="D26" s="32">
        <f>SUM(D12:D24)</f>
        <v>0</v>
      </c>
      <c r="F26" s="32">
        <f>SUM(F12:F24)</f>
        <v>0</v>
      </c>
      <c r="H26" s="32">
        <f>SUM(H12:H24)</f>
        <v>0</v>
      </c>
      <c r="J26" s="32">
        <f>SUM(J12:J24)</f>
        <v>0</v>
      </c>
      <c r="L26" s="32">
        <f>SUM(L12:L24)</f>
        <v>0</v>
      </c>
      <c r="N26" s="32">
        <f>SUM(N12:N24)</f>
        <v>0</v>
      </c>
      <c r="P26" s="32">
        <f>SUM(P12:P24)</f>
        <v>0</v>
      </c>
      <c r="R26" s="32">
        <f>SUM(R12:R24)</f>
        <v>0</v>
      </c>
      <c r="T26" s="32">
        <f>SUM(T12:T24)</f>
        <v>0</v>
      </c>
      <c r="V26" s="32">
        <f>SUM(V12:V24)</f>
        <v>0</v>
      </c>
      <c r="X26" s="32">
        <f>SUM(X12:X24)</f>
        <v>0</v>
      </c>
      <c r="Z26" s="32">
        <f>SUM(Z12:Z24)</f>
        <v>0</v>
      </c>
      <c r="AB26" s="32">
        <f t="shared" si="0"/>
        <v>0</v>
      </c>
      <c r="AC26" s="82">
        <f>+AB26-'ANNUAL BUDGET'!D26</f>
        <v>0</v>
      </c>
    </row>
    <row r="27" spans="1:29" ht="13.8" thickTop="1" x14ac:dyDescent="0.25">
      <c r="A27" s="38"/>
      <c r="B27" s="38"/>
      <c r="D27" s="57"/>
      <c r="F27" s="57"/>
      <c r="H27" s="57"/>
      <c r="J27" s="57"/>
      <c r="L27" s="57"/>
      <c r="N27" s="57"/>
      <c r="P27" s="57"/>
      <c r="R27" s="57"/>
      <c r="T27" s="57"/>
      <c r="V27" s="57"/>
      <c r="X27" s="57"/>
      <c r="Z27" s="57"/>
      <c r="AB27" s="57"/>
      <c r="AC27" s="82"/>
    </row>
    <row r="28" spans="1:29" x14ac:dyDescent="0.25">
      <c r="A28" s="38"/>
      <c r="B28" s="38"/>
      <c r="D28" s="57"/>
      <c r="F28" s="57"/>
      <c r="H28" s="57"/>
      <c r="J28" s="57"/>
      <c r="L28" s="57"/>
      <c r="N28" s="57"/>
      <c r="P28" s="57"/>
      <c r="R28" s="57"/>
      <c r="T28" s="57"/>
      <c r="V28" s="57"/>
      <c r="X28" s="57"/>
      <c r="Z28" s="57"/>
      <c r="AB28" s="57"/>
      <c r="AC28" s="82"/>
    </row>
    <row r="29" spans="1:29" x14ac:dyDescent="0.25">
      <c r="A29" s="37">
        <v>40810</v>
      </c>
      <c r="B29" s="37" t="s">
        <v>40</v>
      </c>
      <c r="D29" s="31">
        <f>+'ANNUAL BUDGET'!$D$29/12</f>
        <v>0</v>
      </c>
      <c r="F29" s="31">
        <f>+'ANNUAL BUDGET'!$D$29/12</f>
        <v>0</v>
      </c>
      <c r="H29" s="31">
        <f>+'ANNUAL BUDGET'!$D$29/12</f>
        <v>0</v>
      </c>
      <c r="J29" s="31">
        <f>+'ANNUAL BUDGET'!$D$29/12</f>
        <v>0</v>
      </c>
      <c r="L29" s="31">
        <f>+'ANNUAL BUDGET'!$D$29/12</f>
        <v>0</v>
      </c>
      <c r="N29" s="31">
        <f>+'ANNUAL BUDGET'!$D$29/12</f>
        <v>0</v>
      </c>
      <c r="P29" s="31">
        <f>+'ANNUAL BUDGET'!$D$29/12</f>
        <v>0</v>
      </c>
      <c r="R29" s="31">
        <f>+'ANNUAL BUDGET'!$D$29/12</f>
        <v>0</v>
      </c>
      <c r="T29" s="31">
        <f>+'ANNUAL BUDGET'!$D$29/12</f>
        <v>0</v>
      </c>
      <c r="V29" s="31">
        <f>+'ANNUAL BUDGET'!$D$29/12</f>
        <v>0</v>
      </c>
      <c r="X29" s="31">
        <f>+'ANNUAL BUDGET'!$D$29/12</f>
        <v>0</v>
      </c>
      <c r="Z29" s="31">
        <f>+'ANNUAL BUDGET'!$D$29/12</f>
        <v>0</v>
      </c>
      <c r="AB29" s="31">
        <f t="shared" si="0"/>
        <v>0</v>
      </c>
      <c r="AC29" s="82">
        <f>+AB29-'ANNUAL BUDGET'!D29</f>
        <v>0</v>
      </c>
    </row>
    <row r="30" spans="1:29" x14ac:dyDescent="0.25">
      <c r="A30" s="37">
        <v>40820</v>
      </c>
      <c r="B30" s="37" t="s">
        <v>41</v>
      </c>
      <c r="D30" s="31">
        <f>+'ANNUAL BUDGET'!$D$30/12</f>
        <v>0</v>
      </c>
      <c r="F30" s="31">
        <f>+'ANNUAL BUDGET'!$D$30/12</f>
        <v>0</v>
      </c>
      <c r="H30" s="31">
        <f>+'ANNUAL BUDGET'!$D$30/12</f>
        <v>0</v>
      </c>
      <c r="J30" s="31">
        <f>+'ANNUAL BUDGET'!$D$30/12</f>
        <v>0</v>
      </c>
      <c r="L30" s="31">
        <f>+'ANNUAL BUDGET'!$D$30/12</f>
        <v>0</v>
      </c>
      <c r="N30" s="31">
        <f>+'ANNUAL BUDGET'!$D$30/12</f>
        <v>0</v>
      </c>
      <c r="P30" s="31">
        <f>+'ANNUAL BUDGET'!$D$30/12</f>
        <v>0</v>
      </c>
      <c r="R30" s="31">
        <f>+'ANNUAL BUDGET'!$D$30/12</f>
        <v>0</v>
      </c>
      <c r="T30" s="31">
        <f>+'ANNUAL BUDGET'!$D$30/12</f>
        <v>0</v>
      </c>
      <c r="V30" s="31">
        <f>+'ANNUAL BUDGET'!$D$30/12</f>
        <v>0</v>
      </c>
      <c r="X30" s="31">
        <f>+'ANNUAL BUDGET'!$D$30/12</f>
        <v>0</v>
      </c>
      <c r="Z30" s="31">
        <f>+'ANNUAL BUDGET'!$D$30/12</f>
        <v>0</v>
      </c>
      <c r="AB30" s="31">
        <f t="shared" si="0"/>
        <v>0</v>
      </c>
      <c r="AC30" s="82">
        <f>+AB30-'ANNUAL BUDGET'!D30</f>
        <v>0</v>
      </c>
    </row>
    <row r="31" spans="1:29" x14ac:dyDescent="0.25">
      <c r="A31" s="37">
        <v>40830</v>
      </c>
      <c r="B31" s="37" t="s">
        <v>42</v>
      </c>
      <c r="D31" s="31">
        <f>+'ANNUAL BUDGET'!$D$31/12</f>
        <v>0</v>
      </c>
      <c r="F31" s="31">
        <f>+'ANNUAL BUDGET'!$D$31/12</f>
        <v>0</v>
      </c>
      <c r="H31" s="31">
        <f>+'ANNUAL BUDGET'!$D$31/12</f>
        <v>0</v>
      </c>
      <c r="J31" s="31">
        <f>+'ANNUAL BUDGET'!$D$31/12</f>
        <v>0</v>
      </c>
      <c r="L31" s="31">
        <f>+'ANNUAL BUDGET'!$D$31/12</f>
        <v>0</v>
      </c>
      <c r="N31" s="31">
        <f>+'ANNUAL BUDGET'!$D$31/12</f>
        <v>0</v>
      </c>
      <c r="P31" s="31">
        <f>+'ANNUAL BUDGET'!$D$31/12</f>
        <v>0</v>
      </c>
      <c r="R31" s="31">
        <f>+'ANNUAL BUDGET'!$D$31/12</f>
        <v>0</v>
      </c>
      <c r="T31" s="31">
        <f>+'ANNUAL BUDGET'!$D$31/12</f>
        <v>0</v>
      </c>
      <c r="V31" s="31">
        <f>+'ANNUAL BUDGET'!$D$31/12</f>
        <v>0</v>
      </c>
      <c r="X31" s="31">
        <f>+'ANNUAL BUDGET'!$D$31/12</f>
        <v>0</v>
      </c>
      <c r="Z31" s="31">
        <f>+'ANNUAL BUDGET'!$D$31/12</f>
        <v>0</v>
      </c>
      <c r="AB31" s="31">
        <f t="shared" si="0"/>
        <v>0</v>
      </c>
      <c r="AC31" s="82">
        <f>+AB31-'ANNUAL BUDGET'!D31</f>
        <v>0</v>
      </c>
    </row>
    <row r="32" spans="1:29" x14ac:dyDescent="0.25">
      <c r="A32" s="37"/>
      <c r="B32" s="37"/>
      <c r="D32" s="57"/>
      <c r="F32" s="57"/>
      <c r="H32" s="57"/>
      <c r="J32" s="57"/>
      <c r="L32" s="57"/>
      <c r="N32" s="57"/>
      <c r="P32" s="57"/>
      <c r="R32" s="57"/>
      <c r="T32" s="57"/>
      <c r="V32" s="57"/>
      <c r="X32" s="57"/>
      <c r="Z32" s="57"/>
      <c r="AB32" s="57"/>
      <c r="AC32" s="82"/>
    </row>
    <row r="33" spans="1:29" s="41" customFormat="1" ht="13.8" thickBot="1" x14ac:dyDescent="0.3">
      <c r="A33" s="38">
        <v>40895</v>
      </c>
      <c r="B33" s="38" t="s">
        <v>44</v>
      </c>
      <c r="D33" s="32">
        <f>SUM(D29:D31)</f>
        <v>0</v>
      </c>
      <c r="F33" s="32">
        <f>SUM(F29:F31)</f>
        <v>0</v>
      </c>
      <c r="H33" s="32">
        <f>SUM(H29:H31)</f>
        <v>0</v>
      </c>
      <c r="J33" s="32">
        <f>SUM(J29:J31)</f>
        <v>0</v>
      </c>
      <c r="L33" s="32">
        <f>SUM(L29:L31)</f>
        <v>0</v>
      </c>
      <c r="N33" s="32">
        <f>SUM(N29:N31)</f>
        <v>0</v>
      </c>
      <c r="P33" s="32">
        <f>SUM(P29:P31)</f>
        <v>0</v>
      </c>
      <c r="R33" s="32">
        <f>SUM(R29:R31)</f>
        <v>0</v>
      </c>
      <c r="T33" s="32">
        <f>SUM(T29:T31)</f>
        <v>0</v>
      </c>
      <c r="V33" s="32">
        <f>SUM(V29:V31)</f>
        <v>0</v>
      </c>
      <c r="X33" s="32">
        <f>SUM(X29:X31)</f>
        <v>0</v>
      </c>
      <c r="Z33" s="32">
        <f>SUM(Z29:Z31)</f>
        <v>0</v>
      </c>
      <c r="AB33" s="32">
        <f t="shared" si="0"/>
        <v>0</v>
      </c>
      <c r="AC33" s="82">
        <f>+AB33-'ANNUAL BUDGET'!D33</f>
        <v>0</v>
      </c>
    </row>
    <row r="34" spans="1:29" ht="13.8" thickTop="1" x14ac:dyDescent="0.25">
      <c r="A34" s="37"/>
      <c r="B34" s="37"/>
      <c r="D34" s="57"/>
      <c r="F34" s="57"/>
      <c r="H34" s="57"/>
      <c r="J34" s="57"/>
      <c r="L34" s="57"/>
      <c r="N34" s="57"/>
      <c r="P34" s="57"/>
      <c r="R34" s="57"/>
      <c r="T34" s="57"/>
      <c r="V34" s="57"/>
      <c r="X34" s="57"/>
      <c r="Z34" s="57"/>
      <c r="AB34" s="57"/>
      <c r="AC34" s="82"/>
    </row>
    <row r="35" spans="1:29" x14ac:dyDescent="0.25">
      <c r="A35"/>
      <c r="B35"/>
      <c r="D35" s="57"/>
      <c r="F35" s="57"/>
      <c r="H35" s="57"/>
      <c r="J35" s="57"/>
      <c r="L35" s="57"/>
      <c r="N35" s="57"/>
      <c r="P35" s="57"/>
      <c r="R35" s="57"/>
      <c r="T35" s="57"/>
      <c r="V35" s="57"/>
      <c r="X35" s="57"/>
      <c r="Z35" s="57"/>
      <c r="AB35" s="57">
        <f t="shared" si="0"/>
        <v>0</v>
      </c>
      <c r="AC35" s="82">
        <f>+AB35-'ANNUAL BUDGET'!D35</f>
        <v>0</v>
      </c>
    </row>
    <row r="36" spans="1:29" s="41" customFormat="1" ht="13.8" thickBot="1" x14ac:dyDescent="0.3">
      <c r="A36" s="38">
        <v>40899</v>
      </c>
      <c r="B36" s="38" t="s">
        <v>18</v>
      </c>
      <c r="D36" s="32">
        <f>D26-D33</f>
        <v>0</v>
      </c>
      <c r="F36" s="32">
        <f>F26-F33</f>
        <v>0</v>
      </c>
      <c r="H36" s="32">
        <f>H26-H33</f>
        <v>0</v>
      </c>
      <c r="J36" s="32">
        <f>J26-J33</f>
        <v>0</v>
      </c>
      <c r="L36" s="32">
        <f>L26-L33</f>
        <v>0</v>
      </c>
      <c r="N36" s="32">
        <f>N26-N33</f>
        <v>0</v>
      </c>
      <c r="P36" s="32">
        <f>P26-P33</f>
        <v>0</v>
      </c>
      <c r="R36" s="32">
        <f>R26-R33</f>
        <v>0</v>
      </c>
      <c r="T36" s="32">
        <f>T26-T33</f>
        <v>0</v>
      </c>
      <c r="V36" s="32">
        <f>V26-V33</f>
        <v>0</v>
      </c>
      <c r="X36" s="32">
        <f>X26-X33</f>
        <v>0</v>
      </c>
      <c r="Z36" s="32">
        <f>Z26-Z33</f>
        <v>0</v>
      </c>
      <c r="AB36" s="32">
        <f t="shared" si="0"/>
        <v>0</v>
      </c>
      <c r="AC36" s="82">
        <f>+AB36-'ANNUAL BUDGET'!D36</f>
        <v>0</v>
      </c>
    </row>
    <row r="37" spans="1:29" ht="13.8" thickTop="1" x14ac:dyDescent="0.25">
      <c r="A37" s="38"/>
      <c r="B37" s="38"/>
      <c r="D37" s="57"/>
      <c r="F37" s="57"/>
      <c r="H37" s="57"/>
      <c r="J37" s="57"/>
      <c r="L37" s="57"/>
      <c r="N37" s="57"/>
      <c r="P37" s="57"/>
      <c r="R37" s="57"/>
      <c r="T37" s="57"/>
      <c r="V37" s="57"/>
      <c r="X37" s="57"/>
      <c r="Z37" s="57"/>
      <c r="AB37" s="57"/>
      <c r="AC37" s="82"/>
    </row>
    <row r="38" spans="1:29" x14ac:dyDescent="0.25">
      <c r="A38" s="38"/>
      <c r="B38"/>
      <c r="AC38" s="82"/>
    </row>
    <row r="39" spans="1:29" x14ac:dyDescent="0.25">
      <c r="A39" s="37">
        <v>40210</v>
      </c>
      <c r="B39" s="37" t="s">
        <v>45</v>
      </c>
      <c r="D39" s="31">
        <f>+'ANNUAL BUDGET'!$D$39/12</f>
        <v>0</v>
      </c>
      <c r="F39" s="31">
        <f>+'ANNUAL BUDGET'!$D$39/12</f>
        <v>0</v>
      </c>
      <c r="H39" s="31">
        <f>+'ANNUAL BUDGET'!$D$39/12</f>
        <v>0</v>
      </c>
      <c r="J39" s="31">
        <f>+'ANNUAL BUDGET'!$D$39/12</f>
        <v>0</v>
      </c>
      <c r="L39" s="31">
        <f>+'ANNUAL BUDGET'!$D$39/12</f>
        <v>0</v>
      </c>
      <c r="N39" s="31">
        <f>+'ANNUAL BUDGET'!$D$39/12</f>
        <v>0</v>
      </c>
      <c r="P39" s="31">
        <f>+'ANNUAL BUDGET'!$D$39/12</f>
        <v>0</v>
      </c>
      <c r="R39" s="31">
        <f>+'ANNUAL BUDGET'!$D$39/12</f>
        <v>0</v>
      </c>
      <c r="T39" s="31">
        <f>+'ANNUAL BUDGET'!$D$39/12</f>
        <v>0</v>
      </c>
      <c r="V39" s="31">
        <f>+'ANNUAL BUDGET'!$D$39/12</f>
        <v>0</v>
      </c>
      <c r="X39" s="31">
        <f>+'ANNUAL BUDGET'!$D$39/12</f>
        <v>0</v>
      </c>
      <c r="Z39" s="31">
        <f>+'ANNUAL BUDGET'!$D$39/12</f>
        <v>0</v>
      </c>
      <c r="AB39" s="31">
        <f t="shared" si="0"/>
        <v>0</v>
      </c>
      <c r="AC39" s="82">
        <f>+AB39-'ANNUAL BUDGET'!D39</f>
        <v>0</v>
      </c>
    </row>
    <row r="40" spans="1:29" x14ac:dyDescent="0.25">
      <c r="A40" s="37">
        <v>40220</v>
      </c>
      <c r="B40" s="37" t="s">
        <v>46</v>
      </c>
      <c r="D40" s="31">
        <f>+'ANNUAL BUDGET'!$D$40/12</f>
        <v>0</v>
      </c>
      <c r="F40" s="31">
        <f>+'ANNUAL BUDGET'!$D$40/12</f>
        <v>0</v>
      </c>
      <c r="H40" s="31">
        <f>+'ANNUAL BUDGET'!$D$40/12</f>
        <v>0</v>
      </c>
      <c r="J40" s="31">
        <f>+'ANNUAL BUDGET'!$D$40/12</f>
        <v>0</v>
      </c>
      <c r="L40" s="31">
        <f>+'ANNUAL BUDGET'!$D$40/12</f>
        <v>0</v>
      </c>
      <c r="N40" s="31">
        <f>+'ANNUAL BUDGET'!$D$40/12</f>
        <v>0</v>
      </c>
      <c r="P40" s="31">
        <f>+'ANNUAL BUDGET'!$D$40/12</f>
        <v>0</v>
      </c>
      <c r="R40" s="31">
        <f>+'ANNUAL BUDGET'!$D$40/12</f>
        <v>0</v>
      </c>
      <c r="T40" s="31">
        <f>+'ANNUAL BUDGET'!$D$40/12</f>
        <v>0</v>
      </c>
      <c r="V40" s="31">
        <f>+'ANNUAL BUDGET'!$D$40/12</f>
        <v>0</v>
      </c>
      <c r="X40" s="31">
        <f>+'ANNUAL BUDGET'!$D$40/12</f>
        <v>0</v>
      </c>
      <c r="Z40" s="31">
        <f>+'ANNUAL BUDGET'!$D$40/12</f>
        <v>0</v>
      </c>
      <c r="AB40" s="31">
        <f t="shared" si="0"/>
        <v>0</v>
      </c>
      <c r="AC40" s="82">
        <f>+AB40-'ANNUAL BUDGET'!D40</f>
        <v>0</v>
      </c>
    </row>
    <row r="41" spans="1:29" x14ac:dyDescent="0.25">
      <c r="A41" s="37"/>
      <c r="B41" s="37"/>
      <c r="D41" s="57"/>
      <c r="F41" s="57"/>
      <c r="H41" s="57"/>
      <c r="J41" s="57"/>
      <c r="L41" s="57"/>
      <c r="N41" s="57"/>
      <c r="P41" s="57"/>
      <c r="R41" s="57"/>
      <c r="T41" s="57"/>
      <c r="V41" s="57"/>
      <c r="X41" s="57"/>
      <c r="Z41" s="57"/>
      <c r="AB41" s="57">
        <f t="shared" si="0"/>
        <v>0</v>
      </c>
      <c r="AC41" s="82">
        <f>+AB41-'ANNUAL BUDGET'!D41</f>
        <v>0</v>
      </c>
    </row>
    <row r="42" spans="1:29" s="41" customFormat="1" ht="13.8" thickBot="1" x14ac:dyDescent="0.3">
      <c r="A42" s="38">
        <v>40295</v>
      </c>
      <c r="B42" s="38" t="s">
        <v>19</v>
      </c>
      <c r="D42" s="32">
        <f>SUM(D39:D40)</f>
        <v>0</v>
      </c>
      <c r="F42" s="32">
        <f>SUM(F39:F40)</f>
        <v>0</v>
      </c>
      <c r="H42" s="32">
        <f>SUM(H39:H40)</f>
        <v>0</v>
      </c>
      <c r="J42" s="32">
        <f>SUM(J39:J40)</f>
        <v>0</v>
      </c>
      <c r="L42" s="32">
        <f>SUM(L39:L40)</f>
        <v>0</v>
      </c>
      <c r="N42" s="32">
        <f>SUM(N39:N40)</f>
        <v>0</v>
      </c>
      <c r="P42" s="32">
        <f>SUM(P39:P40)</f>
        <v>0</v>
      </c>
      <c r="R42" s="32">
        <f>SUM(R39:R40)</f>
        <v>0</v>
      </c>
      <c r="T42" s="32">
        <f>SUM(T39:T40)</f>
        <v>0</v>
      </c>
      <c r="V42" s="32">
        <f>SUM(V39:V40)</f>
        <v>0</v>
      </c>
      <c r="X42" s="32">
        <f>SUM(X39:X40)</f>
        <v>0</v>
      </c>
      <c r="Z42" s="32">
        <f>SUM(Z39:Z40)</f>
        <v>0</v>
      </c>
      <c r="AB42" s="32">
        <f t="shared" si="0"/>
        <v>0</v>
      </c>
      <c r="AC42" s="82">
        <f>+AB42-'ANNUAL BUDGET'!D42</f>
        <v>0</v>
      </c>
    </row>
    <row r="43" spans="1:29" ht="13.8" thickTop="1" x14ac:dyDescent="0.25">
      <c r="A43" s="38"/>
      <c r="B43" s="38"/>
      <c r="D43" s="57"/>
      <c r="F43" s="57"/>
      <c r="H43" s="57"/>
      <c r="J43" s="57"/>
      <c r="L43" s="57"/>
      <c r="N43" s="57"/>
      <c r="P43" s="57"/>
      <c r="R43" s="57"/>
      <c r="T43" s="57"/>
      <c r="V43" s="57"/>
      <c r="X43" s="57"/>
      <c r="Z43" s="57"/>
      <c r="AB43" s="57"/>
      <c r="AC43" s="82"/>
    </row>
    <row r="44" spans="1:29" x14ac:dyDescent="0.25">
      <c r="A44" s="38"/>
      <c r="B44"/>
      <c r="D44" s="57"/>
      <c r="F44" s="57"/>
      <c r="H44" s="57"/>
      <c r="J44" s="57"/>
      <c r="L44" s="57"/>
      <c r="N44" s="57"/>
      <c r="P44" s="57"/>
      <c r="R44" s="57"/>
      <c r="T44" s="57"/>
      <c r="V44" s="57"/>
      <c r="X44" s="57"/>
      <c r="Z44" s="57"/>
      <c r="AB44" s="57"/>
      <c r="AC44" s="82"/>
    </row>
    <row r="45" spans="1:29" x14ac:dyDescent="0.25">
      <c r="A45" s="37">
        <v>40330</v>
      </c>
      <c r="B45" s="37" t="s">
        <v>47</v>
      </c>
      <c r="D45" s="31">
        <f>+'ANNUAL BUDGET'!$D$45/12</f>
        <v>0</v>
      </c>
      <c r="F45" s="31">
        <f>+'ANNUAL BUDGET'!$D$45/12</f>
        <v>0</v>
      </c>
      <c r="H45" s="31">
        <f>+'ANNUAL BUDGET'!$D$45/12</f>
        <v>0</v>
      </c>
      <c r="J45" s="31">
        <f>+'ANNUAL BUDGET'!$D$45/12</f>
        <v>0</v>
      </c>
      <c r="L45" s="31">
        <f>+'ANNUAL BUDGET'!$D$45/12</f>
        <v>0</v>
      </c>
      <c r="N45" s="31">
        <f>+'ANNUAL BUDGET'!$D$45/12</f>
        <v>0</v>
      </c>
      <c r="P45" s="31">
        <f>+'ANNUAL BUDGET'!$D$45/12</f>
        <v>0</v>
      </c>
      <c r="R45" s="31">
        <f>+'ANNUAL BUDGET'!$D$45/12</f>
        <v>0</v>
      </c>
      <c r="T45" s="31">
        <f>+'ANNUAL BUDGET'!$D$45/12</f>
        <v>0</v>
      </c>
      <c r="V45" s="31">
        <f>+'ANNUAL BUDGET'!$D$45/12</f>
        <v>0</v>
      </c>
      <c r="X45" s="31">
        <f>+'ANNUAL BUDGET'!$D$45/12</f>
        <v>0</v>
      </c>
      <c r="Z45" s="31">
        <f>+'ANNUAL BUDGET'!$D$45/12</f>
        <v>0</v>
      </c>
      <c r="AB45" s="31">
        <f t="shared" si="0"/>
        <v>0</v>
      </c>
      <c r="AC45" s="82">
        <f>+AB45-'ANNUAL BUDGET'!D45</f>
        <v>0</v>
      </c>
    </row>
    <row r="46" spans="1:29" x14ac:dyDescent="0.25">
      <c r="A46" s="37">
        <v>40340</v>
      </c>
      <c r="B46" s="37" t="s">
        <v>48</v>
      </c>
      <c r="D46" s="31">
        <f>+'ANNUAL BUDGET'!$D$46/12</f>
        <v>0</v>
      </c>
      <c r="F46" s="31">
        <f>+'ANNUAL BUDGET'!$D$46/12</f>
        <v>0</v>
      </c>
      <c r="H46" s="31">
        <f>+'ANNUAL BUDGET'!$D$46/12</f>
        <v>0</v>
      </c>
      <c r="J46" s="31">
        <f>+'ANNUAL BUDGET'!$D$46/12</f>
        <v>0</v>
      </c>
      <c r="L46" s="31">
        <f>+'ANNUAL BUDGET'!$D$46/12</f>
        <v>0</v>
      </c>
      <c r="N46" s="31">
        <f>+'ANNUAL BUDGET'!$D$46/12</f>
        <v>0</v>
      </c>
      <c r="P46" s="31">
        <f>+'ANNUAL BUDGET'!$D$46/12</f>
        <v>0</v>
      </c>
      <c r="R46" s="31">
        <f>+'ANNUAL BUDGET'!$D$46/12</f>
        <v>0</v>
      </c>
      <c r="T46" s="31">
        <f>+'ANNUAL BUDGET'!$D$46/12</f>
        <v>0</v>
      </c>
      <c r="V46" s="31">
        <f>+'ANNUAL BUDGET'!$D$46/12</f>
        <v>0</v>
      </c>
      <c r="X46" s="31">
        <f>+'ANNUAL BUDGET'!$D$46/12</f>
        <v>0</v>
      </c>
      <c r="Z46" s="31">
        <f>+'ANNUAL BUDGET'!$D$46/12</f>
        <v>0</v>
      </c>
      <c r="AB46" s="31">
        <f t="shared" si="0"/>
        <v>0</v>
      </c>
      <c r="AC46" s="82">
        <f>+AB46-'ANNUAL BUDGET'!D46</f>
        <v>0</v>
      </c>
    </row>
    <row r="47" spans="1:29" x14ac:dyDescent="0.25">
      <c r="A47" s="37">
        <v>40350</v>
      </c>
      <c r="B47" s="37" t="s">
        <v>49</v>
      </c>
      <c r="D47" s="31">
        <f>+'ANNUAL BUDGET'!$D$47/12</f>
        <v>0</v>
      </c>
      <c r="F47" s="31">
        <f>+'ANNUAL BUDGET'!$D$47/12</f>
        <v>0</v>
      </c>
      <c r="H47" s="31">
        <f>+'ANNUAL BUDGET'!$D$47/12</f>
        <v>0</v>
      </c>
      <c r="J47" s="31">
        <f>+'ANNUAL BUDGET'!$D$47/12</f>
        <v>0</v>
      </c>
      <c r="L47" s="31">
        <f>+'ANNUAL BUDGET'!$D$47/12</f>
        <v>0</v>
      </c>
      <c r="N47" s="31">
        <f>+'ANNUAL BUDGET'!$D$47/12</f>
        <v>0</v>
      </c>
      <c r="P47" s="31">
        <f>+'ANNUAL BUDGET'!$D$47/12</f>
        <v>0</v>
      </c>
      <c r="R47" s="31">
        <f>+'ANNUAL BUDGET'!$D$47/12</f>
        <v>0</v>
      </c>
      <c r="T47" s="31">
        <f>+'ANNUAL BUDGET'!$D$47/12</f>
        <v>0</v>
      </c>
      <c r="V47" s="31">
        <f>+'ANNUAL BUDGET'!$D$47/12</f>
        <v>0</v>
      </c>
      <c r="X47" s="31">
        <f>+'ANNUAL BUDGET'!$D$47/12</f>
        <v>0</v>
      </c>
      <c r="Z47" s="31">
        <f>+'ANNUAL BUDGET'!$D$47/12</f>
        <v>0</v>
      </c>
      <c r="AB47" s="31">
        <f t="shared" si="0"/>
        <v>0</v>
      </c>
      <c r="AC47" s="82">
        <f>+AB47-'ANNUAL BUDGET'!D47</f>
        <v>0</v>
      </c>
    </row>
    <row r="48" spans="1:29" x14ac:dyDescent="0.25">
      <c r="A48" s="37">
        <v>40360</v>
      </c>
      <c r="B48" s="37" t="s">
        <v>50</v>
      </c>
      <c r="D48" s="31">
        <f>+'ANNUAL BUDGET'!$D$48/12</f>
        <v>0</v>
      </c>
      <c r="F48" s="31">
        <f>+'ANNUAL BUDGET'!$D$48/12</f>
        <v>0</v>
      </c>
      <c r="H48" s="31">
        <f>+'ANNUAL BUDGET'!$D$48/12</f>
        <v>0</v>
      </c>
      <c r="J48" s="31">
        <f>+'ANNUAL BUDGET'!$D$48/12</f>
        <v>0</v>
      </c>
      <c r="L48" s="31">
        <f>+'ANNUAL BUDGET'!$D$48/12</f>
        <v>0</v>
      </c>
      <c r="N48" s="31">
        <f>+'ANNUAL BUDGET'!$D$48/12</f>
        <v>0</v>
      </c>
      <c r="P48" s="31">
        <f>+'ANNUAL BUDGET'!$D$48/12</f>
        <v>0</v>
      </c>
      <c r="R48" s="31">
        <f>+'ANNUAL BUDGET'!$D$48/12</f>
        <v>0</v>
      </c>
      <c r="T48" s="31">
        <f>+'ANNUAL BUDGET'!$D$48/12</f>
        <v>0</v>
      </c>
      <c r="V48" s="31">
        <f>+'ANNUAL BUDGET'!$D$48/12</f>
        <v>0</v>
      </c>
      <c r="X48" s="31">
        <f>+'ANNUAL BUDGET'!$D$48/12</f>
        <v>0</v>
      </c>
      <c r="Z48" s="31">
        <f>+'ANNUAL BUDGET'!$D$48/12</f>
        <v>0</v>
      </c>
      <c r="AB48" s="31">
        <f t="shared" si="0"/>
        <v>0</v>
      </c>
      <c r="AC48" s="82">
        <f>+AB48-'ANNUAL BUDGET'!D48</f>
        <v>0</v>
      </c>
    </row>
    <row r="49" spans="1:29" x14ac:dyDescent="0.25">
      <c r="A49" s="37">
        <v>40370</v>
      </c>
      <c r="B49" s="37" t="s">
        <v>51</v>
      </c>
      <c r="D49" s="31">
        <f>+'ANNUAL BUDGET'!$D$49/12</f>
        <v>0</v>
      </c>
      <c r="F49" s="31">
        <f>+'ANNUAL BUDGET'!$D$49/12</f>
        <v>0</v>
      </c>
      <c r="H49" s="31">
        <f>+'ANNUAL BUDGET'!$D$49/12</f>
        <v>0</v>
      </c>
      <c r="J49" s="31">
        <f>+'ANNUAL BUDGET'!$D$49/12</f>
        <v>0</v>
      </c>
      <c r="L49" s="31">
        <f>+'ANNUAL BUDGET'!$D$49/12</f>
        <v>0</v>
      </c>
      <c r="N49" s="31">
        <f>+'ANNUAL BUDGET'!$D$49/12</f>
        <v>0</v>
      </c>
      <c r="P49" s="31">
        <f>+'ANNUAL BUDGET'!$D$49/12</f>
        <v>0</v>
      </c>
      <c r="R49" s="31">
        <f>+'ANNUAL BUDGET'!$D$49/12</f>
        <v>0</v>
      </c>
      <c r="T49" s="31">
        <f>+'ANNUAL BUDGET'!$D$49/12</f>
        <v>0</v>
      </c>
      <c r="V49" s="31">
        <f>+'ANNUAL BUDGET'!$D$49/12</f>
        <v>0</v>
      </c>
      <c r="X49" s="31">
        <f>+'ANNUAL BUDGET'!$D$49/12</f>
        <v>0</v>
      </c>
      <c r="Z49" s="31">
        <f>+'ANNUAL BUDGET'!$D$49/12</f>
        <v>0</v>
      </c>
      <c r="AB49" s="31">
        <f t="shared" si="0"/>
        <v>0</v>
      </c>
      <c r="AC49" s="82">
        <f>+AB49-'ANNUAL BUDGET'!D49</f>
        <v>0</v>
      </c>
    </row>
    <row r="50" spans="1:29" x14ac:dyDescent="0.25">
      <c r="A50" s="37">
        <v>40380</v>
      </c>
      <c r="B50" s="37" t="s">
        <v>52</v>
      </c>
      <c r="D50" s="31">
        <f>+'ANNUAL BUDGET'!$D$50/12</f>
        <v>0</v>
      </c>
      <c r="F50" s="31">
        <f>+'ANNUAL BUDGET'!$D$50/12</f>
        <v>0</v>
      </c>
      <c r="H50" s="31">
        <f>+'ANNUAL BUDGET'!$D$50/12</f>
        <v>0</v>
      </c>
      <c r="J50" s="31">
        <f>+'ANNUAL BUDGET'!$D$50/12</f>
        <v>0</v>
      </c>
      <c r="L50" s="31">
        <f>+'ANNUAL BUDGET'!$D$50/12</f>
        <v>0</v>
      </c>
      <c r="N50" s="31">
        <f>+'ANNUAL BUDGET'!$D$50/12</f>
        <v>0</v>
      </c>
      <c r="P50" s="31">
        <f>+'ANNUAL BUDGET'!$D$50/12</f>
        <v>0</v>
      </c>
      <c r="R50" s="31">
        <f>+'ANNUAL BUDGET'!$D$50/12</f>
        <v>0</v>
      </c>
      <c r="T50" s="31">
        <f>+'ANNUAL BUDGET'!$D$50/12</f>
        <v>0</v>
      </c>
      <c r="V50" s="31">
        <f>+'ANNUAL BUDGET'!$D$50/12</f>
        <v>0</v>
      </c>
      <c r="X50" s="31">
        <f>+'ANNUAL BUDGET'!$D$50/12</f>
        <v>0</v>
      </c>
      <c r="Z50" s="31">
        <f>+'ANNUAL BUDGET'!$D$50/12</f>
        <v>0</v>
      </c>
      <c r="AB50" s="31">
        <f t="shared" si="0"/>
        <v>0</v>
      </c>
      <c r="AC50" s="82">
        <f>+AB50-'ANNUAL BUDGET'!D50</f>
        <v>0</v>
      </c>
    </row>
    <row r="51" spans="1:29" x14ac:dyDescent="0.25">
      <c r="A51" s="37"/>
      <c r="B51" s="37"/>
      <c r="D51" s="57"/>
      <c r="F51" s="57"/>
      <c r="H51" s="57"/>
      <c r="J51" s="57"/>
      <c r="L51" s="57"/>
      <c r="N51" s="57"/>
      <c r="P51" s="57"/>
      <c r="R51" s="57"/>
      <c r="T51" s="57"/>
      <c r="V51" s="57"/>
      <c r="X51" s="57"/>
      <c r="Z51" s="57"/>
      <c r="AB51" s="57">
        <f t="shared" si="0"/>
        <v>0</v>
      </c>
      <c r="AC51" s="82">
        <f>+AB51-'ANNUAL BUDGET'!D51</f>
        <v>0</v>
      </c>
    </row>
    <row r="52" spans="1:29" s="41" customFormat="1" ht="13.8" thickBot="1" x14ac:dyDescent="0.3">
      <c r="A52" s="38">
        <v>40395</v>
      </c>
      <c r="B52" s="38" t="s">
        <v>53</v>
      </c>
      <c r="D52" s="32">
        <f>SUM(D45:D50)</f>
        <v>0</v>
      </c>
      <c r="F52" s="32">
        <f>SUM(F45:F50)</f>
        <v>0</v>
      </c>
      <c r="H52" s="32">
        <f>SUM(H45:H50)</f>
        <v>0</v>
      </c>
      <c r="J52" s="32">
        <f>SUM(J45:J50)</f>
        <v>0</v>
      </c>
      <c r="L52" s="32">
        <f>SUM(L45:L50)</f>
        <v>0</v>
      </c>
      <c r="N52" s="32">
        <f>SUM(N45:N50)</f>
        <v>0</v>
      </c>
      <c r="P52" s="32">
        <f>SUM(P45:P50)</f>
        <v>0</v>
      </c>
      <c r="R52" s="32">
        <f>SUM(R45:R50)</f>
        <v>0</v>
      </c>
      <c r="T52" s="32">
        <f>SUM(T45:T50)</f>
        <v>0</v>
      </c>
      <c r="V52" s="32">
        <f>SUM(V45:V50)</f>
        <v>0</v>
      </c>
      <c r="X52" s="32">
        <f>SUM(X45:X50)</f>
        <v>0</v>
      </c>
      <c r="Z52" s="32">
        <f>SUM(Z45:Z50)</f>
        <v>0</v>
      </c>
      <c r="AB52" s="32">
        <f t="shared" si="0"/>
        <v>0</v>
      </c>
      <c r="AC52" s="82">
        <f>+AB52-'ANNUAL BUDGET'!D52</f>
        <v>0</v>
      </c>
    </row>
    <row r="53" spans="1:29" ht="13.8" thickTop="1" x14ac:dyDescent="0.25">
      <c r="A53" s="38"/>
      <c r="B53"/>
      <c r="D53" s="57"/>
      <c r="F53" s="57"/>
      <c r="H53" s="57"/>
      <c r="J53" s="57"/>
      <c r="L53" s="57"/>
      <c r="N53" s="57"/>
      <c r="P53" s="57"/>
      <c r="R53" s="57"/>
      <c r="T53" s="57"/>
      <c r="V53" s="57"/>
      <c r="X53" s="57"/>
      <c r="Z53" s="57"/>
      <c r="AB53" s="57"/>
      <c r="AC53" s="82"/>
    </row>
    <row r="54" spans="1:29" x14ac:dyDescent="0.25">
      <c r="A54" s="37"/>
      <c r="B54" s="37"/>
      <c r="D54" s="57"/>
      <c r="F54" s="57"/>
      <c r="H54" s="57"/>
      <c r="J54" s="57"/>
      <c r="L54" s="57"/>
      <c r="N54" s="57"/>
      <c r="P54" s="57"/>
      <c r="R54" s="57"/>
      <c r="T54" s="57"/>
      <c r="V54" s="57"/>
      <c r="X54" s="57"/>
      <c r="Z54" s="57"/>
      <c r="AB54" s="57"/>
      <c r="AC54" s="82"/>
    </row>
    <row r="55" spans="1:29" x14ac:dyDescent="0.25">
      <c r="A55" s="37">
        <v>40400</v>
      </c>
      <c r="B55" s="37" t="s">
        <v>54</v>
      </c>
      <c r="D55" s="31">
        <f>+'ANNUAL BUDGET'!$D$55/12</f>
        <v>0</v>
      </c>
      <c r="F55" s="31">
        <f>+'ANNUAL BUDGET'!$D$55/12</f>
        <v>0</v>
      </c>
      <c r="H55" s="31">
        <f>+'ANNUAL BUDGET'!$D$55/12</f>
        <v>0</v>
      </c>
      <c r="J55" s="31">
        <f>+'ANNUAL BUDGET'!$D$55/12</f>
        <v>0</v>
      </c>
      <c r="L55" s="31">
        <f>+'ANNUAL BUDGET'!$D$55/12</f>
        <v>0</v>
      </c>
      <c r="N55" s="31">
        <f>+'ANNUAL BUDGET'!$D$55/12</f>
        <v>0</v>
      </c>
      <c r="P55" s="31">
        <f>+'ANNUAL BUDGET'!$D$55/12</f>
        <v>0</v>
      </c>
      <c r="R55" s="31">
        <f>+'ANNUAL BUDGET'!$D$55/12</f>
        <v>0</v>
      </c>
      <c r="T55" s="31">
        <f>+'ANNUAL BUDGET'!$D$55/12</f>
        <v>0</v>
      </c>
      <c r="V55" s="31">
        <f>+'ANNUAL BUDGET'!$D$55/12</f>
        <v>0</v>
      </c>
      <c r="X55" s="31">
        <f>+'ANNUAL BUDGET'!$D$55/12</f>
        <v>0</v>
      </c>
      <c r="Z55" s="31">
        <f>+'ANNUAL BUDGET'!$D$55/12</f>
        <v>0</v>
      </c>
      <c r="AB55" s="31">
        <f t="shared" si="0"/>
        <v>0</v>
      </c>
      <c r="AC55" s="82">
        <f>+AB55-'ANNUAL BUDGET'!D55</f>
        <v>0</v>
      </c>
    </row>
    <row r="56" spans="1:29" x14ac:dyDescent="0.25">
      <c r="A56" s="37">
        <v>40405</v>
      </c>
      <c r="B56" s="37" t="s">
        <v>55</v>
      </c>
      <c r="D56" s="31">
        <f>+'ANNUAL BUDGET'!$D$56/12</f>
        <v>0</v>
      </c>
      <c r="F56" s="31">
        <f>+'ANNUAL BUDGET'!$D$56/12</f>
        <v>0</v>
      </c>
      <c r="H56" s="31">
        <f>+'ANNUAL BUDGET'!$D$56/12</f>
        <v>0</v>
      </c>
      <c r="J56" s="31">
        <f>+'ANNUAL BUDGET'!$D$56/12</f>
        <v>0</v>
      </c>
      <c r="L56" s="31">
        <f>+'ANNUAL BUDGET'!$D$56/12</f>
        <v>0</v>
      </c>
      <c r="N56" s="31">
        <f>+'ANNUAL BUDGET'!$D$56/12</f>
        <v>0</v>
      </c>
      <c r="P56" s="31">
        <f>+'ANNUAL BUDGET'!$D$56/12</f>
        <v>0</v>
      </c>
      <c r="R56" s="31">
        <f>+'ANNUAL BUDGET'!$D$56/12</f>
        <v>0</v>
      </c>
      <c r="T56" s="31">
        <f>+'ANNUAL BUDGET'!$D$56/12</f>
        <v>0</v>
      </c>
      <c r="V56" s="31">
        <f>+'ANNUAL BUDGET'!$D$56/12</f>
        <v>0</v>
      </c>
      <c r="X56" s="31">
        <f>+'ANNUAL BUDGET'!$D$56/12</f>
        <v>0</v>
      </c>
      <c r="Z56" s="31">
        <f>+'ANNUAL BUDGET'!$D$56/12</f>
        <v>0</v>
      </c>
      <c r="AB56" s="31">
        <f t="shared" si="0"/>
        <v>0</v>
      </c>
      <c r="AC56" s="82">
        <f>+AB56-'ANNUAL BUDGET'!D56</f>
        <v>0</v>
      </c>
    </row>
    <row r="57" spans="1:29" x14ac:dyDescent="0.25">
      <c r="A57" s="37">
        <v>40410</v>
      </c>
      <c r="B57" s="37" t="s">
        <v>56</v>
      </c>
      <c r="D57" s="31">
        <f>+'ANNUAL BUDGET'!$D$58/12</f>
        <v>0</v>
      </c>
      <c r="F57" s="31">
        <f>+'ANNUAL BUDGET'!$D$58/12</f>
        <v>0</v>
      </c>
      <c r="H57" s="31">
        <f>+'ANNUAL BUDGET'!$D$58/12</f>
        <v>0</v>
      </c>
      <c r="J57" s="31">
        <f>+'ANNUAL BUDGET'!$D$58/12</f>
        <v>0</v>
      </c>
      <c r="L57" s="31">
        <f>+'ANNUAL BUDGET'!$D$58/12</f>
        <v>0</v>
      </c>
      <c r="N57" s="31">
        <f>+'ANNUAL BUDGET'!$D$58/12</f>
        <v>0</v>
      </c>
      <c r="P57" s="31">
        <f>+'ANNUAL BUDGET'!$D$58/12</f>
        <v>0</v>
      </c>
      <c r="R57" s="31">
        <f>+'ANNUAL BUDGET'!$D$58/12</f>
        <v>0</v>
      </c>
      <c r="T57" s="31">
        <f>+'ANNUAL BUDGET'!$D$58/12</f>
        <v>0</v>
      </c>
      <c r="V57" s="31">
        <f>+'ANNUAL BUDGET'!$D$58/12</f>
        <v>0</v>
      </c>
      <c r="X57" s="31">
        <f>+'ANNUAL BUDGET'!$D$58/12</f>
        <v>0</v>
      </c>
      <c r="Z57" s="31">
        <f>+'ANNUAL BUDGET'!$D$58/12</f>
        <v>0</v>
      </c>
      <c r="AB57" s="31">
        <f t="shared" si="0"/>
        <v>0</v>
      </c>
      <c r="AC57" s="82">
        <f>+AB57-'ANNUAL BUDGET'!D58</f>
        <v>0</v>
      </c>
    </row>
    <row r="58" spans="1:29" x14ac:dyDescent="0.25">
      <c r="A58" s="37">
        <v>40415</v>
      </c>
      <c r="B58" s="37" t="s">
        <v>57</v>
      </c>
      <c r="D58" s="31">
        <f>+'ANNUAL BUDGET'!$D$59/12</f>
        <v>0</v>
      </c>
      <c r="F58" s="31">
        <f>+'ANNUAL BUDGET'!$D$59/12</f>
        <v>0</v>
      </c>
      <c r="H58" s="31">
        <f>+'ANNUAL BUDGET'!$D$59/12</f>
        <v>0</v>
      </c>
      <c r="J58" s="31">
        <f>+'ANNUAL BUDGET'!$D$59/12</f>
        <v>0</v>
      </c>
      <c r="L58" s="31">
        <f>+'ANNUAL BUDGET'!$D$59/12</f>
        <v>0</v>
      </c>
      <c r="N58" s="31">
        <f>+'ANNUAL BUDGET'!$D$59/12</f>
        <v>0</v>
      </c>
      <c r="P58" s="31">
        <f>+'ANNUAL BUDGET'!$D$59/12</f>
        <v>0</v>
      </c>
      <c r="R58" s="31">
        <f>+'ANNUAL BUDGET'!$D$59/12</f>
        <v>0</v>
      </c>
      <c r="T58" s="31">
        <f>+'ANNUAL BUDGET'!$D$59/12</f>
        <v>0</v>
      </c>
      <c r="V58" s="31">
        <f>+'ANNUAL BUDGET'!$D$59/12</f>
        <v>0</v>
      </c>
      <c r="X58" s="31">
        <f>+'ANNUAL BUDGET'!$D$59/12</f>
        <v>0</v>
      </c>
      <c r="Z58" s="31">
        <f>+'ANNUAL BUDGET'!$D$59/12</f>
        <v>0</v>
      </c>
      <c r="AB58" s="31">
        <f t="shared" si="0"/>
        <v>0</v>
      </c>
      <c r="AC58" s="82">
        <f>+AB58-'ANNUAL BUDGET'!D59</f>
        <v>0</v>
      </c>
    </row>
    <row r="59" spans="1:29" x14ac:dyDescent="0.25">
      <c r="A59" s="37">
        <v>40420</v>
      </c>
      <c r="B59" s="37" t="s">
        <v>58</v>
      </c>
      <c r="D59" s="31">
        <f>+'ANNUAL BUDGET'!$D$60/12</f>
        <v>0</v>
      </c>
      <c r="F59" s="31">
        <f>+'ANNUAL BUDGET'!$D$60/12</f>
        <v>0</v>
      </c>
      <c r="H59" s="31">
        <f>+'ANNUAL BUDGET'!$D$60/12</f>
        <v>0</v>
      </c>
      <c r="J59" s="31">
        <f>+'ANNUAL BUDGET'!$D$60/12</f>
        <v>0</v>
      </c>
      <c r="L59" s="31">
        <f>+'ANNUAL BUDGET'!$D$60/12</f>
        <v>0</v>
      </c>
      <c r="N59" s="31">
        <f>+'ANNUAL BUDGET'!$D$60/12</f>
        <v>0</v>
      </c>
      <c r="P59" s="31">
        <f>+'ANNUAL BUDGET'!$D$60/12</f>
        <v>0</v>
      </c>
      <c r="R59" s="31">
        <f>+'ANNUAL BUDGET'!$D$60/12</f>
        <v>0</v>
      </c>
      <c r="T59" s="31">
        <f>+'ANNUAL BUDGET'!$D$60/12</f>
        <v>0</v>
      </c>
      <c r="V59" s="31">
        <f>+'ANNUAL BUDGET'!$D$60/12</f>
        <v>0</v>
      </c>
      <c r="X59" s="31">
        <f>+'ANNUAL BUDGET'!$D$60/12</f>
        <v>0</v>
      </c>
      <c r="Z59" s="31">
        <f>+'ANNUAL BUDGET'!$D$60/12</f>
        <v>0</v>
      </c>
      <c r="AB59" s="31">
        <f t="shared" si="0"/>
        <v>0</v>
      </c>
      <c r="AC59" s="82">
        <f>+AB59-'ANNUAL BUDGET'!D60</f>
        <v>0</v>
      </c>
    </row>
    <row r="60" spans="1:29" x14ac:dyDescent="0.25">
      <c r="A60" s="37">
        <v>40440</v>
      </c>
      <c r="B60" s="37" t="s">
        <v>59</v>
      </c>
      <c r="D60" s="31">
        <f>+'ANNUAL BUDGET'!$D$61/12</f>
        <v>0</v>
      </c>
      <c r="F60" s="31">
        <f>+'ANNUAL BUDGET'!$D$61/12</f>
        <v>0</v>
      </c>
      <c r="H60" s="31">
        <f>+'ANNUAL BUDGET'!$D$61/12</f>
        <v>0</v>
      </c>
      <c r="J60" s="31">
        <f>+'ANNUAL BUDGET'!$D$61/12</f>
        <v>0</v>
      </c>
      <c r="L60" s="31">
        <f>+'ANNUAL BUDGET'!$D$61/12</f>
        <v>0</v>
      </c>
      <c r="N60" s="31">
        <f>+'ANNUAL BUDGET'!$D$61/12</f>
        <v>0</v>
      </c>
      <c r="P60" s="31">
        <f>+'ANNUAL BUDGET'!$D$61/12</f>
        <v>0</v>
      </c>
      <c r="R60" s="31">
        <f>+'ANNUAL BUDGET'!$D$61/12</f>
        <v>0</v>
      </c>
      <c r="T60" s="31">
        <f>+'ANNUAL BUDGET'!$D$61/12</f>
        <v>0</v>
      </c>
      <c r="V60" s="31">
        <f>+'ANNUAL BUDGET'!$D$61/12</f>
        <v>0</v>
      </c>
      <c r="X60" s="31">
        <f>+'ANNUAL BUDGET'!$D$61/12</f>
        <v>0</v>
      </c>
      <c r="Z60" s="31">
        <f>+'ANNUAL BUDGET'!$D$61/12</f>
        <v>0</v>
      </c>
      <c r="AB60" s="31">
        <f t="shared" si="0"/>
        <v>0</v>
      </c>
      <c r="AC60" s="82">
        <f>+AB60-'ANNUAL BUDGET'!D61</f>
        <v>0</v>
      </c>
    </row>
    <row r="61" spans="1:29" x14ac:dyDescent="0.25">
      <c r="A61" s="37">
        <v>40450</v>
      </c>
      <c r="B61" s="37" t="s">
        <v>60</v>
      </c>
      <c r="D61" s="31">
        <f>+'ANNUAL BUDGET'!$D$62/12</f>
        <v>0</v>
      </c>
      <c r="F61" s="31">
        <f>+'ANNUAL BUDGET'!$D$62/12</f>
        <v>0</v>
      </c>
      <c r="H61" s="31">
        <f>+'ANNUAL BUDGET'!$D$62/12</f>
        <v>0</v>
      </c>
      <c r="J61" s="31">
        <f>+'ANNUAL BUDGET'!$D$62/12</f>
        <v>0</v>
      </c>
      <c r="L61" s="31">
        <f>+'ANNUAL BUDGET'!$D$62/12</f>
        <v>0</v>
      </c>
      <c r="N61" s="31">
        <f>+'ANNUAL BUDGET'!$D$62/12</f>
        <v>0</v>
      </c>
      <c r="P61" s="31">
        <f>+'ANNUAL BUDGET'!$D$62/12</f>
        <v>0</v>
      </c>
      <c r="R61" s="31">
        <f>+'ANNUAL BUDGET'!$D$62/12</f>
        <v>0</v>
      </c>
      <c r="T61" s="31">
        <f>+'ANNUAL BUDGET'!$D$62/12</f>
        <v>0</v>
      </c>
      <c r="V61" s="31">
        <f>+'ANNUAL BUDGET'!$D$62/12</f>
        <v>0</v>
      </c>
      <c r="X61" s="31">
        <f>+'ANNUAL BUDGET'!$D$62/12</f>
        <v>0</v>
      </c>
      <c r="Z61" s="31">
        <f>+'ANNUAL BUDGET'!$D$62/12</f>
        <v>0</v>
      </c>
      <c r="AB61" s="31">
        <f t="shared" si="0"/>
        <v>0</v>
      </c>
      <c r="AC61" s="82">
        <f>+AB61-'ANNUAL BUDGET'!D62</f>
        <v>0</v>
      </c>
    </row>
    <row r="62" spans="1:29" x14ac:dyDescent="0.25">
      <c r="A62" s="37">
        <v>40455</v>
      </c>
      <c r="B62" s="37" t="s">
        <v>61</v>
      </c>
      <c r="D62" s="31">
        <f>+'ANNUAL BUDGET'!$D$63/12</f>
        <v>0</v>
      </c>
      <c r="F62" s="31">
        <f>+'ANNUAL BUDGET'!$D$63/12</f>
        <v>0</v>
      </c>
      <c r="H62" s="31">
        <f>+'ANNUAL BUDGET'!$D$63/12</f>
        <v>0</v>
      </c>
      <c r="J62" s="31">
        <f>+'ANNUAL BUDGET'!$D$63/12</f>
        <v>0</v>
      </c>
      <c r="L62" s="31">
        <f>+'ANNUAL BUDGET'!$D$63/12</f>
        <v>0</v>
      </c>
      <c r="N62" s="31">
        <f>+'ANNUAL BUDGET'!$D$63/12</f>
        <v>0</v>
      </c>
      <c r="P62" s="31">
        <f>+'ANNUAL BUDGET'!$D$63/12</f>
        <v>0</v>
      </c>
      <c r="R62" s="31">
        <f>+'ANNUAL BUDGET'!$D$63/12</f>
        <v>0</v>
      </c>
      <c r="T62" s="31">
        <f>+'ANNUAL BUDGET'!$D$63/12</f>
        <v>0</v>
      </c>
      <c r="V62" s="31">
        <f>+'ANNUAL BUDGET'!$D$63/12</f>
        <v>0</v>
      </c>
      <c r="X62" s="31">
        <f>+'ANNUAL BUDGET'!$D$63/12</f>
        <v>0</v>
      </c>
      <c r="Z62" s="31">
        <f>+'ANNUAL BUDGET'!$D$63/12</f>
        <v>0</v>
      </c>
      <c r="AB62" s="31">
        <f t="shared" si="0"/>
        <v>0</v>
      </c>
      <c r="AC62" s="82">
        <f>+AB62-'ANNUAL BUDGET'!D63</f>
        <v>0</v>
      </c>
    </row>
    <row r="63" spans="1:29" x14ac:dyDescent="0.25">
      <c r="A63" s="37">
        <v>40457</v>
      </c>
      <c r="B63" s="37" t="s">
        <v>62</v>
      </c>
      <c r="D63" s="31">
        <f>+'ANNUAL BUDGET'!$D$64/12</f>
        <v>0</v>
      </c>
      <c r="F63" s="31">
        <f>+'ANNUAL BUDGET'!$D$64/12</f>
        <v>0</v>
      </c>
      <c r="H63" s="31">
        <f>+'ANNUAL BUDGET'!$D$64/12</f>
        <v>0</v>
      </c>
      <c r="J63" s="31">
        <f>+'ANNUAL BUDGET'!$D$64/12</f>
        <v>0</v>
      </c>
      <c r="L63" s="31">
        <f>+'ANNUAL BUDGET'!$D$64/12</f>
        <v>0</v>
      </c>
      <c r="N63" s="31">
        <f>+'ANNUAL BUDGET'!$D$64/12</f>
        <v>0</v>
      </c>
      <c r="P63" s="31">
        <f>+'ANNUAL BUDGET'!$D$64/12</f>
        <v>0</v>
      </c>
      <c r="R63" s="31">
        <f>+'ANNUAL BUDGET'!$D$64/12</f>
        <v>0</v>
      </c>
      <c r="T63" s="31">
        <f>+'ANNUAL BUDGET'!$D$64/12</f>
        <v>0</v>
      </c>
      <c r="V63" s="31">
        <f>+'ANNUAL BUDGET'!$D$64/12</f>
        <v>0</v>
      </c>
      <c r="X63" s="31">
        <f>+'ANNUAL BUDGET'!$D$64/12</f>
        <v>0</v>
      </c>
      <c r="Z63" s="31">
        <f>+'ANNUAL BUDGET'!$D$64/12</f>
        <v>0</v>
      </c>
      <c r="AB63" s="31">
        <f t="shared" si="0"/>
        <v>0</v>
      </c>
      <c r="AC63" s="82">
        <f>+AB63-'ANNUAL BUDGET'!D64</f>
        <v>0</v>
      </c>
    </row>
    <row r="64" spans="1:29" x14ac:dyDescent="0.25">
      <c r="A64" s="37">
        <v>40460</v>
      </c>
      <c r="B64" s="37" t="s">
        <v>63</v>
      </c>
      <c r="D64" s="31">
        <f>+'ANNUAL BUDGET'!$D$65/12</f>
        <v>0</v>
      </c>
      <c r="F64" s="31">
        <f>+'ANNUAL BUDGET'!$D$65/12</f>
        <v>0</v>
      </c>
      <c r="H64" s="31">
        <f>+'ANNUAL BUDGET'!$D$65/12</f>
        <v>0</v>
      </c>
      <c r="J64" s="31">
        <f>+'ANNUAL BUDGET'!$D$65/12</f>
        <v>0</v>
      </c>
      <c r="L64" s="31">
        <f>+'ANNUAL BUDGET'!$D$65/12</f>
        <v>0</v>
      </c>
      <c r="N64" s="31">
        <f>+'ANNUAL BUDGET'!$D$65/12</f>
        <v>0</v>
      </c>
      <c r="P64" s="31">
        <f>+'ANNUAL BUDGET'!$D$65/12</f>
        <v>0</v>
      </c>
      <c r="R64" s="31">
        <f>+'ANNUAL BUDGET'!$D$65/12</f>
        <v>0</v>
      </c>
      <c r="T64" s="31">
        <f>+'ANNUAL BUDGET'!$D$65/12</f>
        <v>0</v>
      </c>
      <c r="V64" s="31">
        <f>+'ANNUAL BUDGET'!$D$65/12</f>
        <v>0</v>
      </c>
      <c r="X64" s="31">
        <f>+'ANNUAL BUDGET'!$D$65/12</f>
        <v>0</v>
      </c>
      <c r="Z64" s="31">
        <f>+'ANNUAL BUDGET'!$D$65/12</f>
        <v>0</v>
      </c>
      <c r="AB64" s="31">
        <f t="shared" si="0"/>
        <v>0</v>
      </c>
      <c r="AC64" s="82">
        <f>+AB64-'ANNUAL BUDGET'!D65</f>
        <v>0</v>
      </c>
    </row>
    <row r="65" spans="1:29" x14ac:dyDescent="0.25">
      <c r="A65" s="37"/>
      <c r="B65" s="37"/>
      <c r="D65" s="57"/>
      <c r="F65" s="57"/>
      <c r="H65" s="57"/>
      <c r="J65" s="57"/>
      <c r="L65" s="57"/>
      <c r="N65" s="57"/>
      <c r="P65" s="57"/>
      <c r="R65" s="57"/>
      <c r="T65" s="57"/>
      <c r="V65" s="57"/>
      <c r="X65" s="57"/>
      <c r="Z65" s="57"/>
      <c r="AB65" s="57">
        <f t="shared" si="0"/>
        <v>0</v>
      </c>
      <c r="AC65" s="82">
        <f>+AB65-'ANNUAL BUDGET'!D66</f>
        <v>0</v>
      </c>
    </row>
    <row r="66" spans="1:29" s="41" customFormat="1" ht="13.8" thickBot="1" x14ac:dyDescent="0.3">
      <c r="A66" s="38">
        <v>40495</v>
      </c>
      <c r="B66" s="38" t="s">
        <v>76</v>
      </c>
      <c r="D66" s="32">
        <f>SUM(D55:D64)</f>
        <v>0</v>
      </c>
      <c r="F66" s="32">
        <f>SUM(F55:F64)</f>
        <v>0</v>
      </c>
      <c r="H66" s="32">
        <f>SUM(H55:H64)</f>
        <v>0</v>
      </c>
      <c r="J66" s="32">
        <f>SUM(J55:J64)</f>
        <v>0</v>
      </c>
      <c r="L66" s="32">
        <f>SUM(L55:L64)</f>
        <v>0</v>
      </c>
      <c r="N66" s="32">
        <f>SUM(N55:N64)</f>
        <v>0</v>
      </c>
      <c r="P66" s="32">
        <f>SUM(P55:P64)</f>
        <v>0</v>
      </c>
      <c r="R66" s="32">
        <f>SUM(R55:R64)</f>
        <v>0</v>
      </c>
      <c r="T66" s="32">
        <f>SUM(T55:T64)</f>
        <v>0</v>
      </c>
      <c r="V66" s="32">
        <f>SUM(V55:V64)</f>
        <v>0</v>
      </c>
      <c r="X66" s="32">
        <f>SUM(X55:X64)</f>
        <v>0</v>
      </c>
      <c r="Z66" s="32">
        <f>SUM(Z55:Z64)</f>
        <v>0</v>
      </c>
      <c r="AB66" s="32">
        <f t="shared" si="0"/>
        <v>0</v>
      </c>
      <c r="AC66" s="82">
        <f>+AB66-'ANNUAL BUDGET'!D67</f>
        <v>0</v>
      </c>
    </row>
    <row r="67" spans="1:29" ht="13.8" thickTop="1" x14ac:dyDescent="0.25">
      <c r="A67" s="38"/>
      <c r="B67" s="38"/>
      <c r="D67" s="57"/>
      <c r="F67" s="57"/>
      <c r="H67" s="57"/>
      <c r="J67" s="57"/>
      <c r="L67" s="57"/>
      <c r="N67" s="57"/>
      <c r="P67" s="57"/>
      <c r="R67" s="57"/>
      <c r="T67" s="57"/>
      <c r="V67" s="57"/>
      <c r="X67" s="57"/>
      <c r="Z67" s="57"/>
      <c r="AB67" s="57"/>
      <c r="AC67" s="82"/>
    </row>
    <row r="68" spans="1:29" x14ac:dyDescent="0.25">
      <c r="A68" s="38"/>
      <c r="B68"/>
      <c r="D68" s="57"/>
      <c r="F68" s="57"/>
      <c r="H68" s="57"/>
      <c r="J68" s="57"/>
      <c r="L68" s="57"/>
      <c r="N68" s="57"/>
      <c r="P68" s="57"/>
      <c r="R68" s="57"/>
      <c r="T68" s="57"/>
      <c r="V68" s="57"/>
      <c r="X68" s="57"/>
      <c r="Z68" s="57"/>
      <c r="AB68" s="57"/>
      <c r="AC68" s="82"/>
    </row>
    <row r="69" spans="1:29" x14ac:dyDescent="0.25">
      <c r="A69" s="37">
        <v>40610</v>
      </c>
      <c r="B69" s="37" t="s">
        <v>64</v>
      </c>
      <c r="D69" s="31">
        <f>+'ANNUAL BUDGET'!$D$70/12</f>
        <v>0</v>
      </c>
      <c r="F69" s="31">
        <f>+'ANNUAL BUDGET'!$D$70/12</f>
        <v>0</v>
      </c>
      <c r="H69" s="31">
        <f>+'ANNUAL BUDGET'!$D$70/12</f>
        <v>0</v>
      </c>
      <c r="J69" s="31">
        <f>+'ANNUAL BUDGET'!$D$70/12</f>
        <v>0</v>
      </c>
      <c r="L69" s="31">
        <f>+'ANNUAL BUDGET'!$D$70/12</f>
        <v>0</v>
      </c>
      <c r="N69" s="31">
        <f>+'ANNUAL BUDGET'!$D$70/12</f>
        <v>0</v>
      </c>
      <c r="P69" s="31">
        <f>+'ANNUAL BUDGET'!$D$70/12</f>
        <v>0</v>
      </c>
      <c r="R69" s="31">
        <f>+'ANNUAL BUDGET'!$D$70/12</f>
        <v>0</v>
      </c>
      <c r="T69" s="31">
        <f>+'ANNUAL BUDGET'!$D$70/12</f>
        <v>0</v>
      </c>
      <c r="V69" s="31">
        <f>+'ANNUAL BUDGET'!$D$70/12</f>
        <v>0</v>
      </c>
      <c r="X69" s="31">
        <f>+'ANNUAL BUDGET'!$D$70/12</f>
        <v>0</v>
      </c>
      <c r="Z69" s="31">
        <f>+'ANNUAL BUDGET'!$D$70/12</f>
        <v>0</v>
      </c>
      <c r="AB69" s="31">
        <f t="shared" si="0"/>
        <v>0</v>
      </c>
      <c r="AC69" s="82">
        <f>+AB69-'ANNUAL BUDGET'!D70</f>
        <v>0</v>
      </c>
    </row>
    <row r="70" spans="1:29" x14ac:dyDescent="0.25">
      <c r="A70" s="37">
        <v>40620</v>
      </c>
      <c r="B70" s="37" t="s">
        <v>65</v>
      </c>
      <c r="D70" s="31">
        <f>+'ANNUAL BUDGET'!$D$71/12</f>
        <v>0</v>
      </c>
      <c r="F70" s="31">
        <f>+'ANNUAL BUDGET'!$D$71/12</f>
        <v>0</v>
      </c>
      <c r="H70" s="31">
        <f>+'ANNUAL BUDGET'!$D$71/12</f>
        <v>0</v>
      </c>
      <c r="J70" s="31">
        <f>+'ANNUAL BUDGET'!$D$71/12</f>
        <v>0</v>
      </c>
      <c r="L70" s="31">
        <f>+'ANNUAL BUDGET'!$D$71/12</f>
        <v>0</v>
      </c>
      <c r="N70" s="31">
        <f>+'ANNUAL BUDGET'!$D$71/12</f>
        <v>0</v>
      </c>
      <c r="P70" s="31">
        <f>+'ANNUAL BUDGET'!$D$71/12</f>
        <v>0</v>
      </c>
      <c r="R70" s="31">
        <f>+'ANNUAL BUDGET'!$D$71/12</f>
        <v>0</v>
      </c>
      <c r="T70" s="31">
        <f>+'ANNUAL BUDGET'!$D$71/12</f>
        <v>0</v>
      </c>
      <c r="V70" s="31">
        <f>+'ANNUAL BUDGET'!$D$71/12</f>
        <v>0</v>
      </c>
      <c r="X70" s="31">
        <f>+'ANNUAL BUDGET'!$D$71/12</f>
        <v>0</v>
      </c>
      <c r="Z70" s="31">
        <f>+'ANNUAL BUDGET'!$D$71/12</f>
        <v>0</v>
      </c>
      <c r="AB70" s="31">
        <f t="shared" si="0"/>
        <v>0</v>
      </c>
      <c r="AC70" s="82">
        <f>+AB70-'ANNUAL BUDGET'!D71</f>
        <v>0</v>
      </c>
    </row>
    <row r="71" spans="1:29" x14ac:dyDescent="0.25">
      <c r="A71" s="37">
        <v>40630</v>
      </c>
      <c r="B71" s="37" t="s">
        <v>66</v>
      </c>
      <c r="D71" s="31">
        <f>+'ANNUAL BUDGET'!$D$72/12</f>
        <v>0</v>
      </c>
      <c r="F71" s="31">
        <f>+'ANNUAL BUDGET'!$D$72/12</f>
        <v>0</v>
      </c>
      <c r="H71" s="31">
        <f>+'ANNUAL BUDGET'!$D$72/12</f>
        <v>0</v>
      </c>
      <c r="J71" s="31">
        <f>+'ANNUAL BUDGET'!$D$72/12</f>
        <v>0</v>
      </c>
      <c r="L71" s="31">
        <f>+'ANNUAL BUDGET'!$D$72/12</f>
        <v>0</v>
      </c>
      <c r="N71" s="31">
        <f>+'ANNUAL BUDGET'!$D$72/12</f>
        <v>0</v>
      </c>
      <c r="P71" s="31">
        <f>+'ANNUAL BUDGET'!$D$72/12</f>
        <v>0</v>
      </c>
      <c r="R71" s="31">
        <f>+'ANNUAL BUDGET'!$D$72/12</f>
        <v>0</v>
      </c>
      <c r="T71" s="31">
        <f>+'ANNUAL BUDGET'!$D$72/12</f>
        <v>0</v>
      </c>
      <c r="V71" s="31">
        <f>+'ANNUAL BUDGET'!$D$72/12</f>
        <v>0</v>
      </c>
      <c r="X71" s="31">
        <f>+'ANNUAL BUDGET'!$D$72/12</f>
        <v>0</v>
      </c>
      <c r="Z71" s="31">
        <f>+'ANNUAL BUDGET'!$D$72/12</f>
        <v>0</v>
      </c>
      <c r="AB71" s="31">
        <f t="shared" si="0"/>
        <v>0</v>
      </c>
      <c r="AC71" s="82">
        <f>+AB71-'ANNUAL BUDGET'!D72</f>
        <v>0</v>
      </c>
    </row>
    <row r="72" spans="1:29" x14ac:dyDescent="0.25">
      <c r="A72" s="37">
        <v>40640</v>
      </c>
      <c r="B72" s="37" t="s">
        <v>67</v>
      </c>
      <c r="D72" s="31">
        <f>+'ANNUAL BUDGET'!$D$73/12</f>
        <v>0</v>
      </c>
      <c r="F72" s="31">
        <f>+'ANNUAL BUDGET'!$D$73/12</f>
        <v>0</v>
      </c>
      <c r="H72" s="31">
        <f>+'ANNUAL BUDGET'!$D$73/12</f>
        <v>0</v>
      </c>
      <c r="J72" s="31">
        <f>+'ANNUAL BUDGET'!$D$73/12</f>
        <v>0</v>
      </c>
      <c r="L72" s="31">
        <f>+'ANNUAL BUDGET'!$D$73/12</f>
        <v>0</v>
      </c>
      <c r="N72" s="31">
        <f>+'ANNUAL BUDGET'!$D$73/12</f>
        <v>0</v>
      </c>
      <c r="P72" s="31">
        <f>+'ANNUAL BUDGET'!$D$73/12</f>
        <v>0</v>
      </c>
      <c r="R72" s="31">
        <f>+'ANNUAL BUDGET'!$D$73/12</f>
        <v>0</v>
      </c>
      <c r="T72" s="31">
        <f>+'ANNUAL BUDGET'!$D$73/12</f>
        <v>0</v>
      </c>
      <c r="V72" s="31">
        <f>+'ANNUAL BUDGET'!$D$73/12</f>
        <v>0</v>
      </c>
      <c r="X72" s="31">
        <f>+'ANNUAL BUDGET'!$D$73/12</f>
        <v>0</v>
      </c>
      <c r="Z72" s="31">
        <f>+'ANNUAL BUDGET'!$D$73/12</f>
        <v>0</v>
      </c>
      <c r="AB72" s="31">
        <f t="shared" si="0"/>
        <v>0</v>
      </c>
      <c r="AC72" s="82">
        <f>+AB72-'ANNUAL BUDGET'!D73</f>
        <v>0</v>
      </c>
    </row>
    <row r="73" spans="1:29" x14ac:dyDescent="0.25">
      <c r="A73" s="37">
        <v>40650</v>
      </c>
      <c r="B73" s="37" t="s">
        <v>68</v>
      </c>
      <c r="D73" s="31">
        <f>+'ANNUAL BUDGET'!$D$74/12</f>
        <v>0</v>
      </c>
      <c r="F73" s="31">
        <f>+'ANNUAL BUDGET'!$D$74/12</f>
        <v>0</v>
      </c>
      <c r="H73" s="31">
        <f>+'ANNUAL BUDGET'!$D$74/12</f>
        <v>0</v>
      </c>
      <c r="J73" s="31">
        <f>+'ANNUAL BUDGET'!$D$74/12</f>
        <v>0</v>
      </c>
      <c r="L73" s="31">
        <f>+'ANNUAL BUDGET'!$D$74/12</f>
        <v>0</v>
      </c>
      <c r="N73" s="31">
        <f>+'ANNUAL BUDGET'!$D$74/12</f>
        <v>0</v>
      </c>
      <c r="P73" s="31">
        <f>+'ANNUAL BUDGET'!$D$74/12</f>
        <v>0</v>
      </c>
      <c r="R73" s="31">
        <f>+'ANNUAL BUDGET'!$D$74/12</f>
        <v>0</v>
      </c>
      <c r="T73" s="31">
        <f>+'ANNUAL BUDGET'!$D$74/12</f>
        <v>0</v>
      </c>
      <c r="V73" s="31">
        <f>+'ANNUAL BUDGET'!$D$74/12</f>
        <v>0</v>
      </c>
      <c r="X73" s="31">
        <f>+'ANNUAL BUDGET'!$D$74/12</f>
        <v>0</v>
      </c>
      <c r="Z73" s="31">
        <f>+'ANNUAL BUDGET'!$D$74/12</f>
        <v>0</v>
      </c>
      <c r="AB73" s="31">
        <f t="shared" si="0"/>
        <v>0</v>
      </c>
      <c r="AC73" s="82">
        <f>+AB73-'ANNUAL BUDGET'!D74</f>
        <v>0</v>
      </c>
    </row>
    <row r="74" spans="1:29" x14ac:dyDescent="0.25">
      <c r="A74" s="37"/>
      <c r="B74" s="37"/>
      <c r="D74" s="57"/>
      <c r="F74" s="57"/>
      <c r="H74" s="57"/>
      <c r="J74" s="57"/>
      <c r="L74" s="57"/>
      <c r="N74" s="57"/>
      <c r="P74" s="57"/>
      <c r="R74" s="57"/>
      <c r="T74" s="57"/>
      <c r="V74" s="57"/>
      <c r="X74" s="57"/>
      <c r="Z74" s="57"/>
      <c r="AB74" s="57">
        <f t="shared" si="0"/>
        <v>0</v>
      </c>
      <c r="AC74" s="82">
        <f>+AB74-'ANNUAL BUDGET'!D75</f>
        <v>0</v>
      </c>
    </row>
    <row r="75" spans="1:29" s="41" customFormat="1" ht="13.8" thickBot="1" x14ac:dyDescent="0.3">
      <c r="A75" s="38">
        <v>40655</v>
      </c>
      <c r="B75" s="38" t="s">
        <v>77</v>
      </c>
      <c r="D75" s="32">
        <f>SUM(D69:D73)</f>
        <v>0</v>
      </c>
      <c r="F75" s="32">
        <f>SUM(F69:F73)</f>
        <v>0</v>
      </c>
      <c r="H75" s="32">
        <f>SUM(H69:H73)</f>
        <v>0</v>
      </c>
      <c r="J75" s="32">
        <f>SUM(J69:J73)</f>
        <v>0</v>
      </c>
      <c r="L75" s="32">
        <f>SUM(L69:L73)</f>
        <v>0</v>
      </c>
      <c r="N75" s="32">
        <f>SUM(N69:N73)</f>
        <v>0</v>
      </c>
      <c r="P75" s="32">
        <f>SUM(P69:P73)</f>
        <v>0</v>
      </c>
      <c r="R75" s="32">
        <f>SUM(R69:R73)</f>
        <v>0</v>
      </c>
      <c r="T75" s="32">
        <f>SUM(T69:T73)</f>
        <v>0</v>
      </c>
      <c r="V75" s="32">
        <f>SUM(V69:V73)</f>
        <v>0</v>
      </c>
      <c r="X75" s="32">
        <f>SUM(X69:X73)</f>
        <v>0</v>
      </c>
      <c r="Z75" s="32">
        <f>SUM(Z69:Z73)</f>
        <v>0</v>
      </c>
      <c r="AB75" s="32">
        <f t="shared" si="0"/>
        <v>0</v>
      </c>
      <c r="AC75" s="82">
        <f>+AB75-'ANNUAL BUDGET'!D76</f>
        <v>0</v>
      </c>
    </row>
    <row r="76" spans="1:29" ht="13.8" thickTop="1" x14ac:dyDescent="0.25">
      <c r="A76" s="38"/>
      <c r="B76" s="38"/>
      <c r="D76" s="57"/>
      <c r="F76" s="57"/>
      <c r="H76" s="57"/>
      <c r="J76" s="57"/>
      <c r="L76" s="57"/>
      <c r="N76" s="57"/>
      <c r="P76" s="57"/>
      <c r="R76" s="57"/>
      <c r="T76" s="57"/>
      <c r="V76" s="57"/>
      <c r="X76" s="57"/>
      <c r="Z76" s="57"/>
      <c r="AB76" s="57"/>
      <c r="AC76" s="82"/>
    </row>
    <row r="77" spans="1:29" x14ac:dyDescent="0.25">
      <c r="A77" s="38"/>
      <c r="B77"/>
      <c r="D77" s="57"/>
      <c r="F77" s="57"/>
      <c r="H77" s="57"/>
      <c r="J77" s="57"/>
      <c r="L77" s="57"/>
      <c r="N77" s="57"/>
      <c r="P77" s="57"/>
      <c r="R77" s="57"/>
      <c r="T77" s="57"/>
      <c r="V77" s="57"/>
      <c r="X77" s="57"/>
      <c r="Z77" s="57"/>
      <c r="AB77" s="57"/>
      <c r="AC77" s="82"/>
    </row>
    <row r="78" spans="1:29" x14ac:dyDescent="0.25">
      <c r="A78" s="37">
        <v>40660</v>
      </c>
      <c r="B78" s="37" t="s">
        <v>69</v>
      </c>
      <c r="D78" s="31">
        <f>+'ANNUAL BUDGET'!$D$79/12</f>
        <v>0</v>
      </c>
      <c r="F78" s="31">
        <f>+'ANNUAL BUDGET'!$D$79/12</f>
        <v>0</v>
      </c>
      <c r="H78" s="31">
        <f>+'ANNUAL BUDGET'!$D$79/12</f>
        <v>0</v>
      </c>
      <c r="J78" s="31">
        <f>+'ANNUAL BUDGET'!$D$79/12</f>
        <v>0</v>
      </c>
      <c r="L78" s="31">
        <f>+'ANNUAL BUDGET'!$D$79/12</f>
        <v>0</v>
      </c>
      <c r="N78" s="31">
        <f>+'ANNUAL BUDGET'!$D$79/12</f>
        <v>0</v>
      </c>
      <c r="P78" s="31">
        <f>+'ANNUAL BUDGET'!$D$79/12</f>
        <v>0</v>
      </c>
      <c r="R78" s="31">
        <f>+'ANNUAL BUDGET'!$D$79/12</f>
        <v>0</v>
      </c>
      <c r="T78" s="31">
        <f>+'ANNUAL BUDGET'!$D$79/12</f>
        <v>0</v>
      </c>
      <c r="V78" s="31">
        <f>+'ANNUAL BUDGET'!$D$79/12</f>
        <v>0</v>
      </c>
      <c r="X78" s="31">
        <f>+'ANNUAL BUDGET'!$D$79/12</f>
        <v>0</v>
      </c>
      <c r="Z78" s="31">
        <f>+'ANNUAL BUDGET'!$D$79/12</f>
        <v>0</v>
      </c>
      <c r="AB78" s="31">
        <f t="shared" ref="AB78:AB140" si="1">+SUM(D78:Z78)</f>
        <v>0</v>
      </c>
      <c r="AC78" s="82">
        <f>+AB78-'ANNUAL BUDGET'!D79</f>
        <v>0</v>
      </c>
    </row>
    <row r="79" spans="1:29" x14ac:dyDescent="0.25">
      <c r="A79" s="37">
        <v>40670</v>
      </c>
      <c r="B79" s="37" t="s">
        <v>70</v>
      </c>
      <c r="D79" s="31">
        <f>+'ANNUAL BUDGET'!$D$80/12</f>
        <v>0</v>
      </c>
      <c r="F79" s="31">
        <f>+'ANNUAL BUDGET'!$D$80/12</f>
        <v>0</v>
      </c>
      <c r="H79" s="31">
        <f>+'ANNUAL BUDGET'!$D$80/12</f>
        <v>0</v>
      </c>
      <c r="J79" s="31">
        <f>+'ANNUAL BUDGET'!$D$80/12</f>
        <v>0</v>
      </c>
      <c r="L79" s="31">
        <f>+'ANNUAL BUDGET'!$D$80/12</f>
        <v>0</v>
      </c>
      <c r="N79" s="31">
        <f>+'ANNUAL BUDGET'!$D$80/12</f>
        <v>0</v>
      </c>
      <c r="P79" s="31">
        <f>+'ANNUAL BUDGET'!$D$80/12</f>
        <v>0</v>
      </c>
      <c r="R79" s="31">
        <f>+'ANNUAL BUDGET'!$D$80/12</f>
        <v>0</v>
      </c>
      <c r="T79" s="31">
        <f>+'ANNUAL BUDGET'!$D$80/12</f>
        <v>0</v>
      </c>
      <c r="V79" s="31">
        <f>+'ANNUAL BUDGET'!$D$80/12</f>
        <v>0</v>
      </c>
      <c r="X79" s="31">
        <f>+'ANNUAL BUDGET'!$D$80/12</f>
        <v>0</v>
      </c>
      <c r="Z79" s="31">
        <f>+'ANNUAL BUDGET'!$D$80/12</f>
        <v>0</v>
      </c>
      <c r="AB79" s="31">
        <f t="shared" si="1"/>
        <v>0</v>
      </c>
      <c r="AC79" s="82">
        <f>+AB79-'ANNUAL BUDGET'!D80</f>
        <v>0</v>
      </c>
    </row>
    <row r="80" spans="1:29" x14ac:dyDescent="0.25">
      <c r="A80" s="37">
        <v>40675</v>
      </c>
      <c r="B80" s="37" t="s">
        <v>71</v>
      </c>
      <c r="D80" s="31">
        <f>+'ANNUAL BUDGET'!$D$81/12</f>
        <v>0</v>
      </c>
      <c r="F80" s="31">
        <f>+'ANNUAL BUDGET'!$D$81/12</f>
        <v>0</v>
      </c>
      <c r="H80" s="31">
        <f>+'ANNUAL BUDGET'!$D$81/12</f>
        <v>0</v>
      </c>
      <c r="J80" s="31">
        <f>+'ANNUAL BUDGET'!$D$81/12</f>
        <v>0</v>
      </c>
      <c r="L80" s="31">
        <f>+'ANNUAL BUDGET'!$D$81/12</f>
        <v>0</v>
      </c>
      <c r="N80" s="31">
        <f>+'ANNUAL BUDGET'!$D$81/12</f>
        <v>0</v>
      </c>
      <c r="P80" s="31">
        <f>+'ANNUAL BUDGET'!$D$81/12</f>
        <v>0</v>
      </c>
      <c r="R80" s="31">
        <f>+'ANNUAL BUDGET'!$D$81/12</f>
        <v>0</v>
      </c>
      <c r="T80" s="31">
        <f>+'ANNUAL BUDGET'!$D$81/12</f>
        <v>0</v>
      </c>
      <c r="V80" s="31">
        <f>+'ANNUAL BUDGET'!$D$81/12</f>
        <v>0</v>
      </c>
      <c r="X80" s="31">
        <f>+'ANNUAL BUDGET'!$D$81/12</f>
        <v>0</v>
      </c>
      <c r="Z80" s="31">
        <f>+'ANNUAL BUDGET'!$D$81/12</f>
        <v>0</v>
      </c>
      <c r="AB80" s="31">
        <f t="shared" si="1"/>
        <v>0</v>
      </c>
      <c r="AC80" s="82">
        <f>+AB80-'ANNUAL BUDGET'!D81</f>
        <v>0</v>
      </c>
    </row>
    <row r="81" spans="1:29" x14ac:dyDescent="0.25">
      <c r="A81" s="37">
        <v>40680</v>
      </c>
      <c r="B81" s="37" t="s">
        <v>72</v>
      </c>
      <c r="D81" s="31">
        <f>+'ANNUAL BUDGET'!$D$82/12</f>
        <v>0</v>
      </c>
      <c r="F81" s="31">
        <f>+'ANNUAL BUDGET'!$D$82/12</f>
        <v>0</v>
      </c>
      <c r="H81" s="31">
        <f>+'ANNUAL BUDGET'!$D$82/12</f>
        <v>0</v>
      </c>
      <c r="J81" s="31">
        <f>+'ANNUAL BUDGET'!$D$82/12</f>
        <v>0</v>
      </c>
      <c r="L81" s="31">
        <f>+'ANNUAL BUDGET'!$D$82/12</f>
        <v>0</v>
      </c>
      <c r="N81" s="31">
        <f>+'ANNUAL BUDGET'!$D$82/12</f>
        <v>0</v>
      </c>
      <c r="P81" s="31">
        <f>+'ANNUAL BUDGET'!$D$82/12</f>
        <v>0</v>
      </c>
      <c r="R81" s="31">
        <f>+'ANNUAL BUDGET'!$D$82/12</f>
        <v>0</v>
      </c>
      <c r="T81" s="31">
        <f>+'ANNUAL BUDGET'!$D$82/12</f>
        <v>0</v>
      </c>
      <c r="V81" s="31">
        <f>+'ANNUAL BUDGET'!$D$82/12</f>
        <v>0</v>
      </c>
      <c r="X81" s="31">
        <f>+'ANNUAL BUDGET'!$D$82/12</f>
        <v>0</v>
      </c>
      <c r="Z81" s="31">
        <f>+'ANNUAL BUDGET'!$D$82/12</f>
        <v>0</v>
      </c>
      <c r="AB81" s="31">
        <f t="shared" si="1"/>
        <v>0</v>
      </c>
      <c r="AC81" s="82">
        <f>+AB81-'ANNUAL BUDGET'!D82</f>
        <v>0</v>
      </c>
    </row>
    <row r="82" spans="1:29" x14ac:dyDescent="0.25">
      <c r="A82" s="37">
        <v>40690</v>
      </c>
      <c r="B82" s="37" t="s">
        <v>73</v>
      </c>
      <c r="D82" s="31">
        <f>+'ANNUAL BUDGET'!$D$83/12</f>
        <v>0</v>
      </c>
      <c r="F82" s="31">
        <f>+'ANNUAL BUDGET'!$D$83/12</f>
        <v>0</v>
      </c>
      <c r="H82" s="31">
        <f>+'ANNUAL BUDGET'!$D$83/12</f>
        <v>0</v>
      </c>
      <c r="J82" s="31">
        <f>+'ANNUAL BUDGET'!$D$83/12</f>
        <v>0</v>
      </c>
      <c r="L82" s="31">
        <f>+'ANNUAL BUDGET'!$D$83/12</f>
        <v>0</v>
      </c>
      <c r="N82" s="31">
        <f>+'ANNUAL BUDGET'!$D$83/12</f>
        <v>0</v>
      </c>
      <c r="P82" s="31">
        <f>+'ANNUAL BUDGET'!$D$83/12</f>
        <v>0</v>
      </c>
      <c r="R82" s="31">
        <f>+'ANNUAL BUDGET'!$D$83/12</f>
        <v>0</v>
      </c>
      <c r="T82" s="31">
        <f>+'ANNUAL BUDGET'!$D$83/12</f>
        <v>0</v>
      </c>
      <c r="V82" s="31">
        <f>+'ANNUAL BUDGET'!$D$83/12</f>
        <v>0</v>
      </c>
      <c r="X82" s="31">
        <f>+'ANNUAL BUDGET'!$D$83/12</f>
        <v>0</v>
      </c>
      <c r="Z82" s="31">
        <f>+'ANNUAL BUDGET'!$D$83/12</f>
        <v>0</v>
      </c>
      <c r="AB82" s="31">
        <f t="shared" si="1"/>
        <v>0</v>
      </c>
      <c r="AC82" s="82">
        <f>+AB82-'ANNUAL BUDGET'!D83</f>
        <v>0</v>
      </c>
    </row>
    <row r="83" spans="1:29" x14ac:dyDescent="0.25">
      <c r="A83" s="37"/>
      <c r="B83" s="37"/>
      <c r="D83" s="57"/>
      <c r="F83" s="57"/>
      <c r="H83" s="57"/>
      <c r="J83" s="57"/>
      <c r="L83" s="57"/>
      <c r="N83" s="57"/>
      <c r="P83" s="57"/>
      <c r="R83" s="57"/>
      <c r="T83" s="57"/>
      <c r="V83" s="57"/>
      <c r="X83" s="57"/>
      <c r="Z83" s="57"/>
      <c r="AB83" s="57">
        <f t="shared" si="1"/>
        <v>0</v>
      </c>
      <c r="AC83" s="82">
        <f>+AB83-'ANNUAL BUDGET'!D84</f>
        <v>0</v>
      </c>
    </row>
    <row r="84" spans="1:29" s="41" customFormat="1" ht="13.8" thickBot="1" x14ac:dyDescent="0.3">
      <c r="A84" s="38">
        <v>40695</v>
      </c>
      <c r="B84" s="38" t="s">
        <v>78</v>
      </c>
      <c r="D84" s="32">
        <f>SUM(D78:D82)</f>
        <v>0</v>
      </c>
      <c r="F84" s="32">
        <f>SUM(F78:F82)</f>
        <v>0</v>
      </c>
      <c r="H84" s="32">
        <f>SUM(H78:H82)</f>
        <v>0</v>
      </c>
      <c r="J84" s="32">
        <f>SUM(J78:J82)</f>
        <v>0</v>
      </c>
      <c r="L84" s="32">
        <f>SUM(L78:L82)</f>
        <v>0</v>
      </c>
      <c r="N84" s="32">
        <f>SUM(N78:N82)</f>
        <v>0</v>
      </c>
      <c r="P84" s="32">
        <f>SUM(P78:P82)</f>
        <v>0</v>
      </c>
      <c r="R84" s="32">
        <f>SUM(R78:R82)</f>
        <v>0</v>
      </c>
      <c r="T84" s="32">
        <f>SUM(T78:T82)</f>
        <v>0</v>
      </c>
      <c r="V84" s="32">
        <f>SUM(V78:V82)</f>
        <v>0</v>
      </c>
      <c r="X84" s="32">
        <f>SUM(X78:X82)</f>
        <v>0</v>
      </c>
      <c r="Z84" s="32">
        <f>SUM(Z78:Z82)</f>
        <v>0</v>
      </c>
      <c r="AB84" s="32">
        <f t="shared" si="1"/>
        <v>0</v>
      </c>
      <c r="AC84" s="82">
        <f>+AB84-'ANNUAL BUDGET'!D85</f>
        <v>0</v>
      </c>
    </row>
    <row r="85" spans="1:29" ht="13.8" thickTop="1" x14ac:dyDescent="0.25">
      <c r="A85" s="38"/>
      <c r="B85"/>
      <c r="D85" s="57"/>
      <c r="F85" s="57"/>
      <c r="H85" s="57"/>
      <c r="J85" s="57"/>
      <c r="L85" s="57"/>
      <c r="N85" s="57"/>
      <c r="P85" s="57"/>
      <c r="R85" s="57"/>
      <c r="T85" s="57"/>
      <c r="V85" s="57"/>
      <c r="X85" s="57"/>
      <c r="Z85" s="57"/>
      <c r="AB85" s="57"/>
      <c r="AC85" s="82"/>
    </row>
    <row r="86" spans="1:29" x14ac:dyDescent="0.25">
      <c r="A86" s="38"/>
      <c r="B86"/>
      <c r="AC86" s="82"/>
    </row>
    <row r="87" spans="1:29" x14ac:dyDescent="0.25">
      <c r="A87" s="37">
        <v>47100</v>
      </c>
      <c r="B87" s="37" t="s">
        <v>160</v>
      </c>
      <c r="D87" s="31">
        <f>+'ANNUAL BUDGET'!$D$88/12</f>
        <v>0</v>
      </c>
      <c r="F87" s="31">
        <f>+'ANNUAL BUDGET'!$D$88/12</f>
        <v>0</v>
      </c>
      <c r="H87" s="31">
        <f>+'ANNUAL BUDGET'!$D$88/12</f>
        <v>0</v>
      </c>
      <c r="J87" s="31">
        <f>+'ANNUAL BUDGET'!$D$88/12</f>
        <v>0</v>
      </c>
      <c r="L87" s="31">
        <f>+'ANNUAL BUDGET'!$D$88/12</f>
        <v>0</v>
      </c>
      <c r="N87" s="31">
        <f>+'ANNUAL BUDGET'!$D$88/12</f>
        <v>0</v>
      </c>
      <c r="P87" s="31">
        <f>+'ANNUAL BUDGET'!$D$88/12</f>
        <v>0</v>
      </c>
      <c r="R87" s="31">
        <f>+'ANNUAL BUDGET'!$D$88/12</f>
        <v>0</v>
      </c>
      <c r="T87" s="31">
        <f>+'ANNUAL BUDGET'!$D$88/12</f>
        <v>0</v>
      </c>
      <c r="V87" s="31">
        <f>+'ANNUAL BUDGET'!$D$88/12</f>
        <v>0</v>
      </c>
      <c r="X87" s="31">
        <f>+'ANNUAL BUDGET'!$D$88/12</f>
        <v>0</v>
      </c>
      <c r="Z87" s="31">
        <f>+'ANNUAL BUDGET'!$D$88/12</f>
        <v>0</v>
      </c>
      <c r="AB87" s="31">
        <f t="shared" si="1"/>
        <v>0</v>
      </c>
      <c r="AC87" s="82">
        <f>+AB87-'ANNUAL BUDGET'!D88</f>
        <v>0</v>
      </c>
    </row>
    <row r="88" spans="1:29" x14ac:dyDescent="0.25">
      <c r="A88" s="37">
        <v>47200</v>
      </c>
      <c r="B88" s="37" t="s">
        <v>161</v>
      </c>
      <c r="D88" s="31">
        <f>+'ANNUAL BUDGET'!$D$89/12</f>
        <v>0</v>
      </c>
      <c r="F88" s="31">
        <f>+'ANNUAL BUDGET'!$D$89/12</f>
        <v>0</v>
      </c>
      <c r="H88" s="31">
        <f>+'ANNUAL BUDGET'!$D$89/12</f>
        <v>0</v>
      </c>
      <c r="J88" s="31">
        <f>+'ANNUAL BUDGET'!$D$89/12</f>
        <v>0</v>
      </c>
      <c r="L88" s="31">
        <f>+'ANNUAL BUDGET'!$D$89/12</f>
        <v>0</v>
      </c>
      <c r="N88" s="31">
        <f>+'ANNUAL BUDGET'!$D$89/12</f>
        <v>0</v>
      </c>
      <c r="P88" s="31">
        <f>+'ANNUAL BUDGET'!$D$89/12</f>
        <v>0</v>
      </c>
      <c r="R88" s="31">
        <f>+'ANNUAL BUDGET'!$D$89/12</f>
        <v>0</v>
      </c>
      <c r="T88" s="31">
        <f>+'ANNUAL BUDGET'!$D$89/12</f>
        <v>0</v>
      </c>
      <c r="V88" s="31">
        <f>+'ANNUAL BUDGET'!$D$89/12</f>
        <v>0</v>
      </c>
      <c r="X88" s="31">
        <f>+'ANNUAL BUDGET'!$D$89/12</f>
        <v>0</v>
      </c>
      <c r="Z88" s="31">
        <f>+'ANNUAL BUDGET'!$D$89/12</f>
        <v>0</v>
      </c>
      <c r="AB88" s="31">
        <f t="shared" si="1"/>
        <v>0</v>
      </c>
      <c r="AC88" s="82">
        <f>+AB88-'ANNUAL BUDGET'!D89</f>
        <v>0</v>
      </c>
    </row>
    <row r="89" spans="1:29" x14ac:dyDescent="0.25">
      <c r="A89" s="37">
        <v>47300</v>
      </c>
      <c r="B89" s="37" t="s">
        <v>74</v>
      </c>
      <c r="D89" s="31" t="e">
        <f>+'ANNUAL BUDGET'!#REF!/12</f>
        <v>#REF!</v>
      </c>
      <c r="F89" s="31" t="e">
        <f>+'ANNUAL BUDGET'!#REF!/12</f>
        <v>#REF!</v>
      </c>
      <c r="H89" s="31" t="e">
        <f>+'ANNUAL BUDGET'!#REF!/12</f>
        <v>#REF!</v>
      </c>
      <c r="J89" s="31" t="e">
        <f>+'ANNUAL BUDGET'!#REF!/12</f>
        <v>#REF!</v>
      </c>
      <c r="L89" s="31" t="e">
        <f>+'ANNUAL BUDGET'!#REF!/12</f>
        <v>#REF!</v>
      </c>
      <c r="N89" s="31" t="e">
        <f>+'ANNUAL BUDGET'!#REF!/12</f>
        <v>#REF!</v>
      </c>
      <c r="P89" s="31" t="e">
        <f>+'ANNUAL BUDGET'!#REF!/12</f>
        <v>#REF!</v>
      </c>
      <c r="R89" s="31" t="e">
        <f>+'ANNUAL BUDGET'!#REF!/12</f>
        <v>#REF!</v>
      </c>
      <c r="T89" s="31" t="e">
        <f>+'ANNUAL BUDGET'!#REF!/12</f>
        <v>#REF!</v>
      </c>
      <c r="V89" s="31" t="e">
        <f>+'ANNUAL BUDGET'!#REF!/12</f>
        <v>#REF!</v>
      </c>
      <c r="X89" s="31" t="e">
        <f>+'ANNUAL BUDGET'!#REF!/12</f>
        <v>#REF!</v>
      </c>
      <c r="Z89" s="31" t="e">
        <f>+'ANNUAL BUDGET'!#REF!/12</f>
        <v>#REF!</v>
      </c>
      <c r="AB89" s="31" t="e">
        <f t="shared" si="1"/>
        <v>#REF!</v>
      </c>
      <c r="AC89" s="82" t="e">
        <f>+AB89-'ANNUAL BUDGET'!#REF!</f>
        <v>#REF!</v>
      </c>
    </row>
    <row r="90" spans="1:29" x14ac:dyDescent="0.25">
      <c r="A90" s="37">
        <v>47400</v>
      </c>
      <c r="B90" s="37" t="s">
        <v>75</v>
      </c>
      <c r="D90" s="31">
        <f>+'ANNUAL BUDGET'!$D$90/12</f>
        <v>0</v>
      </c>
      <c r="F90" s="31">
        <f>+'ANNUAL BUDGET'!$D$90/12</f>
        <v>0</v>
      </c>
      <c r="H90" s="31">
        <f>+'ANNUAL BUDGET'!$D$90/12</f>
        <v>0</v>
      </c>
      <c r="J90" s="31">
        <f>+'ANNUAL BUDGET'!$D$90/12</f>
        <v>0</v>
      </c>
      <c r="L90" s="31">
        <f>+'ANNUAL BUDGET'!$D$90/12</f>
        <v>0</v>
      </c>
      <c r="N90" s="31">
        <f>+'ANNUAL BUDGET'!$D$90/12</f>
        <v>0</v>
      </c>
      <c r="P90" s="31">
        <f>+'ANNUAL BUDGET'!$D$90/12</f>
        <v>0</v>
      </c>
      <c r="R90" s="31">
        <f>+'ANNUAL BUDGET'!$D$90/12</f>
        <v>0</v>
      </c>
      <c r="T90" s="31">
        <f>+'ANNUAL BUDGET'!$D$90/12</f>
        <v>0</v>
      </c>
      <c r="V90" s="31">
        <f>+'ANNUAL BUDGET'!$D$90/12</f>
        <v>0</v>
      </c>
      <c r="X90" s="31">
        <f>+'ANNUAL BUDGET'!$D$90/12</f>
        <v>0</v>
      </c>
      <c r="Z90" s="31">
        <f>+'ANNUAL BUDGET'!$D$90/12</f>
        <v>0</v>
      </c>
      <c r="AB90" s="31">
        <f t="shared" si="1"/>
        <v>0</v>
      </c>
      <c r="AC90" s="82">
        <f>+AB90-'ANNUAL BUDGET'!D90</f>
        <v>0</v>
      </c>
    </row>
    <row r="91" spans="1:29" x14ac:dyDescent="0.25">
      <c r="A91"/>
      <c r="B91"/>
      <c r="AC91" s="82"/>
    </row>
    <row r="92" spans="1:29" s="41" customFormat="1" ht="13.8" thickBot="1" x14ac:dyDescent="0.3">
      <c r="A92" s="38">
        <v>47495</v>
      </c>
      <c r="B92" s="38" t="s">
        <v>79</v>
      </c>
      <c r="D92" s="32" t="e">
        <f>SUM(D87:D90)</f>
        <v>#REF!</v>
      </c>
      <c r="F92" s="32" t="e">
        <f>SUM(F87:F90)</f>
        <v>#REF!</v>
      </c>
      <c r="H92" s="32" t="e">
        <f>SUM(H87:H90)</f>
        <v>#REF!</v>
      </c>
      <c r="J92" s="32" t="e">
        <f>SUM(J87:J90)</f>
        <v>#REF!</v>
      </c>
      <c r="L92" s="32" t="e">
        <f>SUM(L87:L90)</f>
        <v>#REF!</v>
      </c>
      <c r="N92" s="32" t="e">
        <f>SUM(N87:N90)</f>
        <v>#REF!</v>
      </c>
      <c r="P92" s="32" t="e">
        <f>SUM(P87:P90)</f>
        <v>#REF!</v>
      </c>
      <c r="R92" s="32" t="e">
        <f>SUM(R87:R90)</f>
        <v>#REF!</v>
      </c>
      <c r="T92" s="32" t="e">
        <f>SUM(T87:T90)</f>
        <v>#REF!</v>
      </c>
      <c r="V92" s="32" t="e">
        <f>SUM(V87:V90)</f>
        <v>#REF!</v>
      </c>
      <c r="X92" s="32" t="e">
        <f>SUM(X87:X90)</f>
        <v>#REF!</v>
      </c>
      <c r="Z92" s="32" t="e">
        <f>SUM(Z87:Z90)</f>
        <v>#REF!</v>
      </c>
      <c r="AB92" s="32" t="e">
        <f t="shared" si="1"/>
        <v>#REF!</v>
      </c>
      <c r="AC92" s="82" t="e">
        <f>+AB92-'ANNUAL BUDGET'!D92</f>
        <v>#REF!</v>
      </c>
    </row>
    <row r="93" spans="1:29" ht="13.8" thickTop="1" x14ac:dyDescent="0.25">
      <c r="A93" s="38"/>
      <c r="B93"/>
      <c r="AC93" s="82"/>
    </row>
    <row r="94" spans="1:29" x14ac:dyDescent="0.25">
      <c r="A94" s="38"/>
      <c r="B94"/>
      <c r="AC94" s="82"/>
    </row>
    <row r="95" spans="1:29" s="41" customFormat="1" ht="13.8" thickBot="1" x14ac:dyDescent="0.3">
      <c r="A95" s="38">
        <v>40696</v>
      </c>
      <c r="B95" s="38" t="s">
        <v>20</v>
      </c>
      <c r="D95" s="32" t="e">
        <f>+D66+D75+D84+D92</f>
        <v>#REF!</v>
      </c>
      <c r="F95" s="32" t="e">
        <f>+F66+F75+F84+F92</f>
        <v>#REF!</v>
      </c>
      <c r="H95" s="32" t="e">
        <f>+H66+H75+H84+H92</f>
        <v>#REF!</v>
      </c>
      <c r="J95" s="32" t="e">
        <f>+J66+J75+J84+J92</f>
        <v>#REF!</v>
      </c>
      <c r="L95" s="32" t="e">
        <f>+L66+L75+L84+L92</f>
        <v>#REF!</v>
      </c>
      <c r="N95" s="32" t="e">
        <f>+N66+N75+N84+N92</f>
        <v>#REF!</v>
      </c>
      <c r="P95" s="32" t="e">
        <f>+P66+P75+P84+P92</f>
        <v>#REF!</v>
      </c>
      <c r="R95" s="32" t="e">
        <f>+R66+R75+R84+R92</f>
        <v>#REF!</v>
      </c>
      <c r="T95" s="32" t="e">
        <f>+T66+T75+T84+T92</f>
        <v>#REF!</v>
      </c>
      <c r="V95" s="32" t="e">
        <f>+V66+V75+V84+V92</f>
        <v>#REF!</v>
      </c>
      <c r="X95" s="32" t="e">
        <f>+X66+X75+X84+X92</f>
        <v>#REF!</v>
      </c>
      <c r="Z95" s="32" t="e">
        <f>+Z66+Z75+Z84+Z92</f>
        <v>#REF!</v>
      </c>
      <c r="AB95" s="32" t="e">
        <f t="shared" si="1"/>
        <v>#REF!</v>
      </c>
      <c r="AC95" s="82" t="e">
        <f>+AB95-'ANNUAL BUDGET'!D95</f>
        <v>#REF!</v>
      </c>
    </row>
    <row r="96" spans="1:29" ht="13.8" thickTop="1" x14ac:dyDescent="0.25">
      <c r="A96" s="38"/>
      <c r="B96"/>
      <c r="AC96" s="82"/>
    </row>
    <row r="97" spans="1:29" x14ac:dyDescent="0.25">
      <c r="A97" s="38"/>
      <c r="B97"/>
      <c r="AC97" s="82"/>
    </row>
    <row r="98" spans="1:29" x14ac:dyDescent="0.25">
      <c r="A98" s="63">
        <v>40910</v>
      </c>
      <c r="B98" s="63" t="s">
        <v>185</v>
      </c>
      <c r="C98" s="64"/>
      <c r="D98" s="31" t="e">
        <f>+'ANNUAL BUDGET'!#REF!/12</f>
        <v>#REF!</v>
      </c>
      <c r="F98" s="31" t="e">
        <f>+'ANNUAL BUDGET'!#REF!/12</f>
        <v>#REF!</v>
      </c>
      <c r="H98" s="31" t="e">
        <f>+'ANNUAL BUDGET'!#REF!/12</f>
        <v>#REF!</v>
      </c>
      <c r="J98" s="31" t="e">
        <f>+'ANNUAL BUDGET'!#REF!/12</f>
        <v>#REF!</v>
      </c>
      <c r="L98" s="31" t="e">
        <f>+'ANNUAL BUDGET'!#REF!/12</f>
        <v>#REF!</v>
      </c>
      <c r="N98" s="31" t="e">
        <f>+'ANNUAL BUDGET'!#REF!/12</f>
        <v>#REF!</v>
      </c>
      <c r="P98" s="31" t="e">
        <f>+'ANNUAL BUDGET'!#REF!/12</f>
        <v>#REF!</v>
      </c>
      <c r="R98" s="31" t="e">
        <f>+'ANNUAL BUDGET'!#REF!/12</f>
        <v>#REF!</v>
      </c>
      <c r="T98" s="31" t="e">
        <f>+'ANNUAL BUDGET'!#REF!/12</f>
        <v>#REF!</v>
      </c>
      <c r="V98" s="31" t="e">
        <f>+'ANNUAL BUDGET'!#REF!/12</f>
        <v>#REF!</v>
      </c>
      <c r="X98" s="31" t="e">
        <f>+'ANNUAL BUDGET'!#REF!/12</f>
        <v>#REF!</v>
      </c>
      <c r="Z98" s="31" t="e">
        <f>+'ANNUAL BUDGET'!#REF!/12</f>
        <v>#REF!</v>
      </c>
      <c r="AB98" s="31" t="e">
        <f t="shared" si="1"/>
        <v>#REF!</v>
      </c>
      <c r="AC98" s="82" t="e">
        <f>+AB98-'ANNUAL BUDGET'!#REF!</f>
        <v>#REF!</v>
      </c>
    </row>
    <row r="99" spans="1:29" x14ac:dyDescent="0.25">
      <c r="A99" s="63">
        <v>40920</v>
      </c>
      <c r="B99" s="63" t="s">
        <v>189</v>
      </c>
      <c r="C99" s="64"/>
      <c r="D99" s="31">
        <f>+'ANNUAL BUDGET'!$D$98/12</f>
        <v>0</v>
      </c>
      <c r="F99" s="31">
        <f>+'ANNUAL BUDGET'!$D$98/12</f>
        <v>0</v>
      </c>
      <c r="H99" s="31">
        <f>+'ANNUAL BUDGET'!$D$98/12</f>
        <v>0</v>
      </c>
      <c r="J99" s="31">
        <f>+'ANNUAL BUDGET'!$D$98/12</f>
        <v>0</v>
      </c>
      <c r="L99" s="31">
        <f>+'ANNUAL BUDGET'!$D$98/12</f>
        <v>0</v>
      </c>
      <c r="N99" s="31">
        <f>+'ANNUAL BUDGET'!$D$98/12</f>
        <v>0</v>
      </c>
      <c r="P99" s="31">
        <f>+'ANNUAL BUDGET'!$D$98/12</f>
        <v>0</v>
      </c>
      <c r="R99" s="31">
        <f>+'ANNUAL BUDGET'!$D$98/12</f>
        <v>0</v>
      </c>
      <c r="T99" s="31">
        <f>+'ANNUAL BUDGET'!$D$98/12</f>
        <v>0</v>
      </c>
      <c r="V99" s="31">
        <f>+'ANNUAL BUDGET'!$D$98/12</f>
        <v>0</v>
      </c>
      <c r="X99" s="31">
        <f>+'ANNUAL BUDGET'!$D$98/12</f>
        <v>0</v>
      </c>
      <c r="Z99" s="31">
        <f>+'ANNUAL BUDGET'!$D$98/12</f>
        <v>0</v>
      </c>
      <c r="AB99" s="31">
        <f t="shared" si="1"/>
        <v>0</v>
      </c>
      <c r="AC99" s="82">
        <f>+AB99-'ANNUAL BUDGET'!D98</f>
        <v>0</v>
      </c>
    </row>
    <row r="100" spans="1:29" x14ac:dyDescent="0.25">
      <c r="A100" s="63">
        <v>40930</v>
      </c>
      <c r="B100" s="63" t="s">
        <v>190</v>
      </c>
      <c r="C100" s="64"/>
      <c r="D100" s="31">
        <f>+'ANNUAL BUDGET'!$D$99/12</f>
        <v>0</v>
      </c>
      <c r="F100" s="31">
        <f>+'ANNUAL BUDGET'!$D$99/12</f>
        <v>0</v>
      </c>
      <c r="H100" s="31">
        <f>+'ANNUAL BUDGET'!$D$99/12</f>
        <v>0</v>
      </c>
      <c r="J100" s="31">
        <f>+'ANNUAL BUDGET'!$D$99/12</f>
        <v>0</v>
      </c>
      <c r="L100" s="31">
        <f>+'ANNUAL BUDGET'!$D$99/12</f>
        <v>0</v>
      </c>
      <c r="N100" s="31">
        <f>+'ANNUAL BUDGET'!$D$99/12</f>
        <v>0</v>
      </c>
      <c r="P100" s="31">
        <f>+'ANNUAL BUDGET'!$D$99/12</f>
        <v>0</v>
      </c>
      <c r="R100" s="31">
        <f>+'ANNUAL BUDGET'!$D$99/12</f>
        <v>0</v>
      </c>
      <c r="T100" s="31">
        <f>+'ANNUAL BUDGET'!$D$99/12</f>
        <v>0</v>
      </c>
      <c r="V100" s="31">
        <f>+'ANNUAL BUDGET'!$D$99/12</f>
        <v>0</v>
      </c>
      <c r="X100" s="31">
        <f>+'ANNUAL BUDGET'!$D$99/12</f>
        <v>0</v>
      </c>
      <c r="Z100" s="31">
        <f>+'ANNUAL BUDGET'!$D$99/12</f>
        <v>0</v>
      </c>
      <c r="AB100" s="31">
        <f t="shared" si="1"/>
        <v>0</v>
      </c>
      <c r="AC100" s="82">
        <f>+AB100-'ANNUAL BUDGET'!D99</f>
        <v>0</v>
      </c>
    </row>
    <row r="101" spans="1:29" x14ac:dyDescent="0.25">
      <c r="A101" s="63">
        <v>40940</v>
      </c>
      <c r="B101" s="63" t="s">
        <v>191</v>
      </c>
      <c r="C101" s="64"/>
      <c r="D101" s="31">
        <f>+'ANNUAL BUDGET'!$D$100/12</f>
        <v>0</v>
      </c>
      <c r="F101" s="31">
        <f>+'ANNUAL BUDGET'!$D$100/12</f>
        <v>0</v>
      </c>
      <c r="H101" s="31">
        <f>+'ANNUAL BUDGET'!$D$100/12</f>
        <v>0</v>
      </c>
      <c r="J101" s="31">
        <f>+'ANNUAL BUDGET'!$D$100/12</f>
        <v>0</v>
      </c>
      <c r="L101" s="31">
        <f>+'ANNUAL BUDGET'!$D$100/12</f>
        <v>0</v>
      </c>
      <c r="N101" s="31">
        <f>+'ANNUAL BUDGET'!$D$100/12</f>
        <v>0</v>
      </c>
      <c r="P101" s="31">
        <f>+'ANNUAL BUDGET'!$D$100/12</f>
        <v>0</v>
      </c>
      <c r="R101" s="31">
        <f>+'ANNUAL BUDGET'!$D$100/12</f>
        <v>0</v>
      </c>
      <c r="T101" s="31">
        <f>+'ANNUAL BUDGET'!$D$100/12</f>
        <v>0</v>
      </c>
      <c r="V101" s="31">
        <f>+'ANNUAL BUDGET'!$D$100/12</f>
        <v>0</v>
      </c>
      <c r="X101" s="31">
        <f>+'ANNUAL BUDGET'!$D$100/12</f>
        <v>0</v>
      </c>
      <c r="Z101" s="31">
        <f>+'ANNUAL BUDGET'!$D$100/12</f>
        <v>0</v>
      </c>
      <c r="AB101" s="31">
        <f t="shared" si="1"/>
        <v>0</v>
      </c>
      <c r="AC101" s="82">
        <f>+AB101-'ANNUAL BUDGET'!D100</f>
        <v>0</v>
      </c>
    </row>
    <row r="102" spans="1:29" x14ac:dyDescent="0.25">
      <c r="A102" s="63">
        <v>40950</v>
      </c>
      <c r="B102" s="63" t="s">
        <v>192</v>
      </c>
      <c r="C102" s="64"/>
      <c r="D102" s="31">
        <f>+'ANNUAL BUDGET'!$D$101/12</f>
        <v>0</v>
      </c>
      <c r="F102" s="31">
        <f>+'ANNUAL BUDGET'!$D$101/12</f>
        <v>0</v>
      </c>
      <c r="H102" s="31">
        <f>+'ANNUAL BUDGET'!$D$101/12</f>
        <v>0</v>
      </c>
      <c r="J102" s="31">
        <f>+'ANNUAL BUDGET'!$D$101/12</f>
        <v>0</v>
      </c>
      <c r="L102" s="31">
        <f>+'ANNUAL BUDGET'!$D$101/12</f>
        <v>0</v>
      </c>
      <c r="N102" s="31">
        <f>+'ANNUAL BUDGET'!$D$101/12</f>
        <v>0</v>
      </c>
      <c r="P102" s="31">
        <f>+'ANNUAL BUDGET'!$D$101/12</f>
        <v>0</v>
      </c>
      <c r="R102" s="31">
        <f>+'ANNUAL BUDGET'!$D$101/12</f>
        <v>0</v>
      </c>
      <c r="T102" s="31">
        <f>+'ANNUAL BUDGET'!$D$101/12</f>
        <v>0</v>
      </c>
      <c r="V102" s="31">
        <f>+'ANNUAL BUDGET'!$D$101/12</f>
        <v>0</v>
      </c>
      <c r="X102" s="31">
        <f>+'ANNUAL BUDGET'!$D$101/12</f>
        <v>0</v>
      </c>
      <c r="Z102" s="31">
        <f>+'ANNUAL BUDGET'!$D$101/12</f>
        <v>0</v>
      </c>
      <c r="AB102" s="31">
        <f t="shared" si="1"/>
        <v>0</v>
      </c>
      <c r="AC102" s="82">
        <f>+AB102-'ANNUAL BUDGET'!D101</f>
        <v>0</v>
      </c>
    </row>
    <row r="103" spans="1:29" x14ac:dyDescent="0.25">
      <c r="A103" s="63">
        <v>40960</v>
      </c>
      <c r="B103" s="63" t="s">
        <v>186</v>
      </c>
      <c r="C103" s="64"/>
      <c r="D103" s="31">
        <f>+'ANNUAL BUDGET'!$D$102/12</f>
        <v>0</v>
      </c>
      <c r="F103" s="31">
        <f>+'ANNUAL BUDGET'!$D$102/12</f>
        <v>0</v>
      </c>
      <c r="H103" s="31">
        <f>+'ANNUAL BUDGET'!$D$102/12</f>
        <v>0</v>
      </c>
      <c r="J103" s="31">
        <f>+'ANNUAL BUDGET'!$D$102/12</f>
        <v>0</v>
      </c>
      <c r="L103" s="31">
        <f>+'ANNUAL BUDGET'!$D$102/12</f>
        <v>0</v>
      </c>
      <c r="N103" s="31">
        <f>+'ANNUAL BUDGET'!$D$102/12</f>
        <v>0</v>
      </c>
      <c r="P103" s="31">
        <f>+'ANNUAL BUDGET'!$D$102/12</f>
        <v>0</v>
      </c>
      <c r="R103" s="31">
        <f>+'ANNUAL BUDGET'!$D$102/12</f>
        <v>0</v>
      </c>
      <c r="T103" s="31">
        <f>+'ANNUAL BUDGET'!$D$102/12</f>
        <v>0</v>
      </c>
      <c r="V103" s="31">
        <f>+'ANNUAL BUDGET'!$D$102/12</f>
        <v>0</v>
      </c>
      <c r="X103" s="31">
        <f>+'ANNUAL BUDGET'!$D$102/12</f>
        <v>0</v>
      </c>
      <c r="Z103" s="31">
        <f>+'ANNUAL BUDGET'!$D$102/12</f>
        <v>0</v>
      </c>
      <c r="AB103" s="31">
        <f t="shared" si="1"/>
        <v>0</v>
      </c>
      <c r="AC103" s="82">
        <f>+AB103-'ANNUAL BUDGET'!D102</f>
        <v>0</v>
      </c>
    </row>
    <row r="104" spans="1:29" x14ac:dyDescent="0.25">
      <c r="A104" s="37"/>
      <c r="B104" s="37"/>
      <c r="AC104" s="82"/>
    </row>
    <row r="105" spans="1:29" s="41" customFormat="1" ht="13.8" thickBot="1" x14ac:dyDescent="0.3">
      <c r="A105" s="38">
        <v>40995</v>
      </c>
      <c r="B105" s="38" t="s">
        <v>21</v>
      </c>
      <c r="D105" s="32" t="e">
        <f>SUM(D98:D104)</f>
        <v>#REF!</v>
      </c>
      <c r="F105" s="32" t="e">
        <f>SUM(F98:F104)</f>
        <v>#REF!</v>
      </c>
      <c r="H105" s="32" t="e">
        <f>SUM(H98:H104)</f>
        <v>#REF!</v>
      </c>
      <c r="J105" s="32" t="e">
        <f>SUM(J98:J104)</f>
        <v>#REF!</v>
      </c>
      <c r="L105" s="32" t="e">
        <f>SUM(L98:L104)</f>
        <v>#REF!</v>
      </c>
      <c r="N105" s="32" t="e">
        <f>SUM(N98:N104)</f>
        <v>#REF!</v>
      </c>
      <c r="P105" s="32" t="e">
        <f>SUM(P98:P104)</f>
        <v>#REF!</v>
      </c>
      <c r="R105" s="32" t="e">
        <f>SUM(R98:R104)</f>
        <v>#REF!</v>
      </c>
      <c r="T105" s="32" t="e">
        <f>SUM(T98:T104)</f>
        <v>#REF!</v>
      </c>
      <c r="V105" s="32" t="e">
        <f>SUM(V98:V104)</f>
        <v>#REF!</v>
      </c>
      <c r="X105" s="32" t="e">
        <f>SUM(X98:X104)</f>
        <v>#REF!</v>
      </c>
      <c r="Z105" s="32" t="e">
        <f>SUM(Z98:Z104)</f>
        <v>#REF!</v>
      </c>
      <c r="AB105" s="32" t="e">
        <f t="shared" si="1"/>
        <v>#REF!</v>
      </c>
      <c r="AC105" s="82" t="e">
        <f>+AB105-'ANNUAL BUDGET'!D104</f>
        <v>#REF!</v>
      </c>
    </row>
    <row r="106" spans="1:29" ht="13.8" thickTop="1" x14ac:dyDescent="0.25">
      <c r="AC106" s="82"/>
    </row>
    <row r="107" spans="1:29" s="41" customFormat="1" ht="13.8" thickBot="1" x14ac:dyDescent="0.3">
      <c r="B107" s="38" t="s">
        <v>183</v>
      </c>
      <c r="D107" s="32" t="e">
        <f>+D105+D95+D52+D42+D36</f>
        <v>#REF!</v>
      </c>
      <c r="F107" s="32" t="e">
        <f>+F105+F95+F52+F42+F36</f>
        <v>#REF!</v>
      </c>
      <c r="H107" s="32" t="e">
        <f>+H105+H95+H52+H42+H36</f>
        <v>#REF!</v>
      </c>
      <c r="J107" s="32" t="e">
        <f>+J105+J95+J52+J42+J36</f>
        <v>#REF!</v>
      </c>
      <c r="L107" s="32" t="e">
        <f>+L105+L95+L52+L42+L36</f>
        <v>#REF!</v>
      </c>
      <c r="N107" s="32" t="e">
        <f>+N105+N95+N52+N42+N36</f>
        <v>#REF!</v>
      </c>
      <c r="P107" s="32" t="e">
        <f>+P105+P95+P52+P42+P36</f>
        <v>#REF!</v>
      </c>
      <c r="R107" s="32" t="e">
        <f>+R105+R95+R52+R42+R36</f>
        <v>#REF!</v>
      </c>
      <c r="T107" s="32" t="e">
        <f>+T105+T95+T52+T42+T36</f>
        <v>#REF!</v>
      </c>
      <c r="V107" s="32" t="e">
        <f>+V105+V95+V52+V42+V36</f>
        <v>#REF!</v>
      </c>
      <c r="X107" s="32" t="e">
        <f>+X105+X95+X52+X42+X36</f>
        <v>#REF!</v>
      </c>
      <c r="Z107" s="32" t="e">
        <f>+Z105+Z95+Z52+Z42+Z36</f>
        <v>#REF!</v>
      </c>
      <c r="AB107" s="32" t="e">
        <f t="shared" si="1"/>
        <v>#REF!</v>
      </c>
      <c r="AC107" s="82" t="e">
        <f>+AB107-'ANNUAL BUDGET'!D106</f>
        <v>#REF!</v>
      </c>
    </row>
    <row r="108" spans="1:29" ht="13.8" thickTop="1" x14ac:dyDescent="0.25">
      <c r="AC108" s="82"/>
    </row>
    <row r="109" spans="1:29" ht="14.1" customHeight="1" x14ac:dyDescent="0.25">
      <c r="A109" s="37">
        <v>41101</v>
      </c>
      <c r="B109" s="37" t="s">
        <v>80</v>
      </c>
      <c r="C109" s="29"/>
      <c r="D109" s="31">
        <f>+'ANNUAL BUDGET'!$D$110/12</f>
        <v>0</v>
      </c>
      <c r="F109" s="31">
        <f>+'ANNUAL BUDGET'!$D$110/12</f>
        <v>0</v>
      </c>
      <c r="H109" s="31">
        <f>+'ANNUAL BUDGET'!$D$110/12</f>
        <v>0</v>
      </c>
      <c r="J109" s="31">
        <f>+'ANNUAL BUDGET'!$D$110/12</f>
        <v>0</v>
      </c>
      <c r="L109" s="31">
        <f>+'ANNUAL BUDGET'!$D$110/12</f>
        <v>0</v>
      </c>
      <c r="N109" s="31">
        <f>+'ANNUAL BUDGET'!$D$110/12</f>
        <v>0</v>
      </c>
      <c r="P109" s="31">
        <f>+'ANNUAL BUDGET'!$D$110/12</f>
        <v>0</v>
      </c>
      <c r="R109" s="31">
        <f>+'ANNUAL BUDGET'!$D$110/12</f>
        <v>0</v>
      </c>
      <c r="T109" s="31">
        <f>+'ANNUAL BUDGET'!$D$110/12</f>
        <v>0</v>
      </c>
      <c r="V109" s="31">
        <f>+'ANNUAL BUDGET'!$D$110/12</f>
        <v>0</v>
      </c>
      <c r="X109" s="31">
        <f>+'ANNUAL BUDGET'!$D$110/12</f>
        <v>0</v>
      </c>
      <c r="Z109" s="31">
        <f>+'ANNUAL BUDGET'!$D$110/12</f>
        <v>0</v>
      </c>
      <c r="AB109" s="31">
        <f t="shared" si="1"/>
        <v>0</v>
      </c>
      <c r="AC109" s="82">
        <f>+'ANNUAL BUDGET'!D110-'Monthly Results'!AB109</f>
        <v>0</v>
      </c>
    </row>
    <row r="110" spans="1:29" ht="14.1" customHeight="1" x14ac:dyDescent="0.25">
      <c r="A110" s="37">
        <v>41102</v>
      </c>
      <c r="B110" s="37" t="s">
        <v>81</v>
      </c>
      <c r="D110" s="31">
        <f>+'ANNUAL BUDGET'!$D$111/12</f>
        <v>0</v>
      </c>
      <c r="F110" s="31">
        <f>+'ANNUAL BUDGET'!$D$111/12</f>
        <v>0</v>
      </c>
      <c r="H110" s="31">
        <f>+'ANNUAL BUDGET'!$D$111/12</f>
        <v>0</v>
      </c>
      <c r="J110" s="31">
        <f>+'ANNUAL BUDGET'!$D$111/12</f>
        <v>0</v>
      </c>
      <c r="L110" s="31">
        <f>+'ANNUAL BUDGET'!$D$111/12</f>
        <v>0</v>
      </c>
      <c r="N110" s="31">
        <f>+'ANNUAL BUDGET'!$D$111/12</f>
        <v>0</v>
      </c>
      <c r="P110" s="31">
        <f>+'ANNUAL BUDGET'!$D$111/12</f>
        <v>0</v>
      </c>
      <c r="R110" s="31">
        <f>+'ANNUAL BUDGET'!$D$111/12</f>
        <v>0</v>
      </c>
      <c r="T110" s="31">
        <f>+'ANNUAL BUDGET'!$D$111/12</f>
        <v>0</v>
      </c>
      <c r="V110" s="31">
        <f>+'ANNUAL BUDGET'!$D$111/12</f>
        <v>0</v>
      </c>
      <c r="X110" s="31">
        <f>+'ANNUAL BUDGET'!$D$111/12</f>
        <v>0</v>
      </c>
      <c r="Z110" s="31">
        <f>+'ANNUAL BUDGET'!$D$111/12</f>
        <v>0</v>
      </c>
      <c r="AB110" s="31">
        <f t="shared" si="1"/>
        <v>0</v>
      </c>
      <c r="AC110" s="82">
        <f>+'ANNUAL BUDGET'!D111-'Monthly Results'!AB110</f>
        <v>0</v>
      </c>
    </row>
    <row r="111" spans="1:29" ht="14.1" customHeight="1" x14ac:dyDescent="0.25">
      <c r="A111" s="37">
        <v>41103</v>
      </c>
      <c r="B111" s="37" t="s">
        <v>82</v>
      </c>
      <c r="C111" s="29"/>
      <c r="D111" s="31">
        <f>+'ANNUAL BUDGET'!$D$112/12</f>
        <v>0</v>
      </c>
      <c r="F111" s="31">
        <f>+'ANNUAL BUDGET'!$D$112/12</f>
        <v>0</v>
      </c>
      <c r="H111" s="31">
        <f>+'ANNUAL BUDGET'!$D$112/12</f>
        <v>0</v>
      </c>
      <c r="J111" s="31">
        <f>+'ANNUAL BUDGET'!$D$112/12</f>
        <v>0</v>
      </c>
      <c r="L111" s="31">
        <f>+'ANNUAL BUDGET'!$D$112/12</f>
        <v>0</v>
      </c>
      <c r="N111" s="31">
        <f>+'ANNUAL BUDGET'!$D$112/12</f>
        <v>0</v>
      </c>
      <c r="P111" s="31">
        <f>+'ANNUAL BUDGET'!$D$112/12</f>
        <v>0</v>
      </c>
      <c r="R111" s="31">
        <f>+'ANNUAL BUDGET'!$D$112/12</f>
        <v>0</v>
      </c>
      <c r="T111" s="31">
        <f>+'ANNUAL BUDGET'!$D$112/12</f>
        <v>0</v>
      </c>
      <c r="V111" s="31">
        <f>+'ANNUAL BUDGET'!$D$112/12</f>
        <v>0</v>
      </c>
      <c r="X111" s="31">
        <f>+'ANNUAL BUDGET'!$D$112/12</f>
        <v>0</v>
      </c>
      <c r="Z111" s="31">
        <f>+'ANNUAL BUDGET'!$D$112/12</f>
        <v>0</v>
      </c>
      <c r="AB111" s="31">
        <f t="shared" si="1"/>
        <v>0</v>
      </c>
      <c r="AC111" s="82">
        <f>+'ANNUAL BUDGET'!D112-'Monthly Results'!AB111</f>
        <v>0</v>
      </c>
    </row>
    <row r="112" spans="1:29" ht="14.1" customHeight="1" x14ac:dyDescent="0.25">
      <c r="A112" s="37">
        <v>41104</v>
      </c>
      <c r="B112" s="37" t="s">
        <v>83</v>
      </c>
      <c r="C112" s="29"/>
      <c r="D112" s="31">
        <f>+'ANNUAL BUDGET'!$D$113/12</f>
        <v>0</v>
      </c>
      <c r="F112" s="31">
        <f>+'ANNUAL BUDGET'!$D$113/12</f>
        <v>0</v>
      </c>
      <c r="H112" s="31">
        <f>+'ANNUAL BUDGET'!$D$113/12</f>
        <v>0</v>
      </c>
      <c r="J112" s="31">
        <f>+'ANNUAL BUDGET'!$D$113/12</f>
        <v>0</v>
      </c>
      <c r="L112" s="31">
        <f>+'ANNUAL BUDGET'!$D$113/12</f>
        <v>0</v>
      </c>
      <c r="N112" s="31">
        <f>+'ANNUAL BUDGET'!$D$113/12</f>
        <v>0</v>
      </c>
      <c r="P112" s="31">
        <f>+'ANNUAL BUDGET'!$D$113/12</f>
        <v>0</v>
      </c>
      <c r="R112" s="31">
        <f>+'ANNUAL BUDGET'!$D$113/12</f>
        <v>0</v>
      </c>
      <c r="T112" s="31">
        <f>+'ANNUAL BUDGET'!$D$113/12</f>
        <v>0</v>
      </c>
      <c r="V112" s="31">
        <f>+'ANNUAL BUDGET'!$D$113/12</f>
        <v>0</v>
      </c>
      <c r="X112" s="31">
        <f>+'ANNUAL BUDGET'!$D$113/12</f>
        <v>0</v>
      </c>
      <c r="Z112" s="31">
        <f>+'ANNUAL BUDGET'!$D$113/12</f>
        <v>0</v>
      </c>
      <c r="AB112" s="31">
        <f t="shared" si="1"/>
        <v>0</v>
      </c>
      <c r="AC112" s="82">
        <f>+'ANNUAL BUDGET'!D113-'Monthly Results'!AB112</f>
        <v>0</v>
      </c>
    </row>
    <row r="113" spans="1:29" ht="14.1" customHeight="1" x14ac:dyDescent="0.25">
      <c r="A113" s="37">
        <v>41105</v>
      </c>
      <c r="B113" s="37" t="s">
        <v>84</v>
      </c>
      <c r="C113" s="29"/>
      <c r="D113" s="31">
        <f>+'ANNUAL BUDGET'!$D$114/12</f>
        <v>0</v>
      </c>
      <c r="F113" s="31">
        <f>+'ANNUAL BUDGET'!$D$114/12</f>
        <v>0</v>
      </c>
      <c r="H113" s="31">
        <f>+'ANNUAL BUDGET'!$D$114/12</f>
        <v>0</v>
      </c>
      <c r="J113" s="31">
        <f>+'ANNUAL BUDGET'!$D$114/12</f>
        <v>0</v>
      </c>
      <c r="L113" s="31">
        <f>+'ANNUAL BUDGET'!$D$114/12</f>
        <v>0</v>
      </c>
      <c r="N113" s="31">
        <f>+'ANNUAL BUDGET'!$D$114/12</f>
        <v>0</v>
      </c>
      <c r="P113" s="31">
        <f>+'ANNUAL BUDGET'!$D$114/12</f>
        <v>0</v>
      </c>
      <c r="R113" s="31">
        <f>+'ANNUAL BUDGET'!$D$114/12</f>
        <v>0</v>
      </c>
      <c r="T113" s="31">
        <f>+'ANNUAL BUDGET'!$D$114/12</f>
        <v>0</v>
      </c>
      <c r="V113" s="31">
        <f>+'ANNUAL BUDGET'!$D$114/12</f>
        <v>0</v>
      </c>
      <c r="X113" s="31">
        <f>+'ANNUAL BUDGET'!$D$114/12</f>
        <v>0</v>
      </c>
      <c r="Z113" s="31">
        <f>+'ANNUAL BUDGET'!$D$114/12</f>
        <v>0</v>
      </c>
      <c r="AB113" s="31">
        <f t="shared" si="1"/>
        <v>0</v>
      </c>
      <c r="AC113" s="82">
        <f>+'ANNUAL BUDGET'!D114-'Monthly Results'!AB113</f>
        <v>0</v>
      </c>
    </row>
    <row r="114" spans="1:29" ht="14.1" customHeight="1" x14ac:dyDescent="0.25">
      <c r="A114" s="37"/>
      <c r="B114" s="37"/>
      <c r="C114" s="29"/>
      <c r="D114" s="57"/>
      <c r="F114" s="57"/>
      <c r="H114" s="57"/>
      <c r="J114" s="57"/>
      <c r="L114" s="57"/>
      <c r="N114" s="57"/>
      <c r="P114" s="57"/>
      <c r="R114" s="57"/>
      <c r="T114" s="57"/>
      <c r="V114" s="57"/>
      <c r="X114" s="57"/>
      <c r="Z114" s="57"/>
      <c r="AB114" s="57"/>
      <c r="AC114" s="82"/>
    </row>
    <row r="115" spans="1:29" s="41" customFormat="1" ht="14.1" customHeight="1" thickBot="1" x14ac:dyDescent="0.3">
      <c r="A115" s="38">
        <v>41195</v>
      </c>
      <c r="B115" s="38" t="s">
        <v>102</v>
      </c>
      <c r="D115" s="32">
        <f>SUM(D109:D113)</f>
        <v>0</v>
      </c>
      <c r="F115" s="32">
        <f>SUM(F109:F113)</f>
        <v>0</v>
      </c>
      <c r="H115" s="32">
        <f>SUM(H109:H113)</f>
        <v>0</v>
      </c>
      <c r="J115" s="32">
        <f>SUM(J109:J113)</f>
        <v>0</v>
      </c>
      <c r="L115" s="32">
        <f>SUM(L109:L113)</f>
        <v>0</v>
      </c>
      <c r="N115" s="32">
        <f>SUM(N109:N113)</f>
        <v>0</v>
      </c>
      <c r="P115" s="32">
        <f>SUM(P109:P113)</f>
        <v>0</v>
      </c>
      <c r="R115" s="32">
        <f>SUM(R109:R113)</f>
        <v>0</v>
      </c>
      <c r="T115" s="32">
        <f>SUM(T109:T113)</f>
        <v>0</v>
      </c>
      <c r="V115" s="32">
        <f>SUM(V109:V113)</f>
        <v>0</v>
      </c>
      <c r="X115" s="32">
        <f>SUM(X109:X113)</f>
        <v>0</v>
      </c>
      <c r="Z115" s="32">
        <f>SUM(Z109:Z113)</f>
        <v>0</v>
      </c>
      <c r="AB115" s="32">
        <f t="shared" si="1"/>
        <v>0</v>
      </c>
      <c r="AC115" s="82">
        <f>+'ANNUAL BUDGET'!D116-'Monthly Results'!AB115</f>
        <v>0</v>
      </c>
    </row>
    <row r="116" spans="1:29" ht="14.1" customHeight="1" thickTop="1" x14ac:dyDescent="0.25">
      <c r="A116" s="38"/>
      <c r="B116" s="39"/>
      <c r="D116" s="57"/>
      <c r="F116" s="57"/>
      <c r="H116" s="57"/>
      <c r="J116" s="57"/>
      <c r="L116" s="57"/>
      <c r="N116" s="57"/>
      <c r="P116" s="57"/>
      <c r="R116" s="57"/>
      <c r="T116" s="57"/>
      <c r="V116" s="57"/>
      <c r="X116" s="57"/>
      <c r="Z116" s="57"/>
      <c r="AB116" s="57"/>
      <c r="AC116" s="82"/>
    </row>
    <row r="117" spans="1:29" ht="14.1" customHeight="1" x14ac:dyDescent="0.25">
      <c r="A117" s="37"/>
      <c r="B117" s="37"/>
      <c r="D117" s="57"/>
      <c r="F117" s="57"/>
      <c r="H117" s="57"/>
      <c r="J117" s="57"/>
      <c r="L117" s="57"/>
      <c r="N117" s="57"/>
      <c r="P117" s="57"/>
      <c r="R117" s="57"/>
      <c r="T117" s="57"/>
      <c r="V117" s="57"/>
      <c r="X117" s="57"/>
      <c r="Z117" s="57"/>
      <c r="AB117" s="57"/>
      <c r="AC117" s="82"/>
    </row>
    <row r="118" spans="1:29" ht="14.1" customHeight="1" x14ac:dyDescent="0.25">
      <c r="A118" s="37">
        <v>41205</v>
      </c>
      <c r="B118" s="37" t="s">
        <v>85</v>
      </c>
      <c r="C118" s="25"/>
      <c r="D118" s="31">
        <f>+'ANNUAL BUDGET'!$D$119/12</f>
        <v>0</v>
      </c>
      <c r="F118" s="31">
        <f>+'ANNUAL BUDGET'!$D$119/12</f>
        <v>0</v>
      </c>
      <c r="H118" s="31">
        <f>+'ANNUAL BUDGET'!$D$119/12</f>
        <v>0</v>
      </c>
      <c r="J118" s="31">
        <f>+'ANNUAL BUDGET'!$D$119/12</f>
        <v>0</v>
      </c>
      <c r="L118" s="31">
        <f>+'ANNUAL BUDGET'!$D$119/12</f>
        <v>0</v>
      </c>
      <c r="N118" s="31">
        <f>+'ANNUAL BUDGET'!$D$119/12</f>
        <v>0</v>
      </c>
      <c r="P118" s="31">
        <f>+'ANNUAL BUDGET'!$D$119/12</f>
        <v>0</v>
      </c>
      <c r="R118" s="31">
        <f>+'ANNUAL BUDGET'!$D$119/12</f>
        <v>0</v>
      </c>
      <c r="T118" s="31">
        <f>+'ANNUAL BUDGET'!$D$119/12</f>
        <v>0</v>
      </c>
      <c r="V118" s="31">
        <f>+'ANNUAL BUDGET'!$D$119/12</f>
        <v>0</v>
      </c>
      <c r="X118" s="31">
        <f>+'ANNUAL BUDGET'!$D$119/12</f>
        <v>0</v>
      </c>
      <c r="Z118" s="31">
        <f>+'ANNUAL BUDGET'!$D$119/12</f>
        <v>0</v>
      </c>
      <c r="AB118" s="31">
        <f t="shared" si="1"/>
        <v>0</v>
      </c>
      <c r="AC118" s="82">
        <f>+'ANNUAL BUDGET'!D119-'Monthly Results'!AB118</f>
        <v>0</v>
      </c>
    </row>
    <row r="119" spans="1:29" x14ac:dyDescent="0.25">
      <c r="A119" s="37">
        <v>41210</v>
      </c>
      <c r="B119" s="37" t="s">
        <v>86</v>
      </c>
      <c r="D119" s="31">
        <f>+'ANNUAL BUDGET'!$D$120/12</f>
        <v>0</v>
      </c>
      <c r="F119" s="31">
        <f>+'ANNUAL BUDGET'!$D$120/12</f>
        <v>0</v>
      </c>
      <c r="H119" s="31">
        <f>+'ANNUAL BUDGET'!$D$120/12</f>
        <v>0</v>
      </c>
      <c r="J119" s="31">
        <f>+'ANNUAL BUDGET'!$D$120/12</f>
        <v>0</v>
      </c>
      <c r="L119" s="31">
        <f>+'ANNUAL BUDGET'!$D$120/12</f>
        <v>0</v>
      </c>
      <c r="N119" s="31">
        <f>+'ANNUAL BUDGET'!$D$120/12</f>
        <v>0</v>
      </c>
      <c r="P119" s="31">
        <f>+'ANNUAL BUDGET'!$D$120/12</f>
        <v>0</v>
      </c>
      <c r="R119" s="31">
        <f>+'ANNUAL BUDGET'!$D$120/12</f>
        <v>0</v>
      </c>
      <c r="T119" s="31">
        <f>+'ANNUAL BUDGET'!$D$120/12</f>
        <v>0</v>
      </c>
      <c r="V119" s="31">
        <f>+'ANNUAL BUDGET'!$D$120/12</f>
        <v>0</v>
      </c>
      <c r="X119" s="31">
        <f>+'ANNUAL BUDGET'!$D$120/12</f>
        <v>0</v>
      </c>
      <c r="Z119" s="31">
        <f>+'ANNUAL BUDGET'!$D$120/12</f>
        <v>0</v>
      </c>
      <c r="AB119" s="31">
        <f t="shared" si="1"/>
        <v>0</v>
      </c>
      <c r="AC119" s="82">
        <f>+'ANNUAL BUDGET'!D120-'Monthly Results'!AB119</f>
        <v>0</v>
      </c>
    </row>
    <row r="120" spans="1:29" x14ac:dyDescent="0.25">
      <c r="A120" s="43">
        <v>41211</v>
      </c>
      <c r="B120" s="43" t="s">
        <v>176</v>
      </c>
      <c r="D120" s="31">
        <f>+'ANNUAL BUDGET'!$D$121/12</f>
        <v>0</v>
      </c>
      <c r="F120" s="31">
        <f>+'ANNUAL BUDGET'!$D$121/12</f>
        <v>0</v>
      </c>
      <c r="H120" s="31">
        <f>+'ANNUAL BUDGET'!$D$121/12</f>
        <v>0</v>
      </c>
      <c r="J120" s="31">
        <f>+'ANNUAL BUDGET'!$D$121/12</f>
        <v>0</v>
      </c>
      <c r="L120" s="31">
        <f>+'ANNUAL BUDGET'!$D$121/12</f>
        <v>0</v>
      </c>
      <c r="N120" s="31">
        <f>+'ANNUAL BUDGET'!$D$121/12</f>
        <v>0</v>
      </c>
      <c r="P120" s="31">
        <f>+'ANNUAL BUDGET'!$D$121/12</f>
        <v>0</v>
      </c>
      <c r="R120" s="31">
        <f>+'ANNUAL BUDGET'!$D$121/12</f>
        <v>0</v>
      </c>
      <c r="T120" s="31">
        <f>+'ANNUAL BUDGET'!$D$121/12</f>
        <v>0</v>
      </c>
      <c r="V120" s="31">
        <f>+'ANNUAL BUDGET'!$D$121/12</f>
        <v>0</v>
      </c>
      <c r="X120" s="31">
        <f>+'ANNUAL BUDGET'!$D$121/12</f>
        <v>0</v>
      </c>
      <c r="Z120" s="31">
        <f>+'ANNUAL BUDGET'!$D$121/12</f>
        <v>0</v>
      </c>
      <c r="AB120" s="31">
        <f t="shared" si="1"/>
        <v>0</v>
      </c>
      <c r="AC120" s="82">
        <f>+'ANNUAL BUDGET'!D121-'Monthly Results'!AB120</f>
        <v>0</v>
      </c>
    </row>
    <row r="121" spans="1:29" x14ac:dyDescent="0.25">
      <c r="A121" s="44">
        <v>41215</v>
      </c>
      <c r="B121" s="44" t="s">
        <v>17</v>
      </c>
      <c r="D121" s="31">
        <f>+'ANNUAL BUDGET'!$D$122/12</f>
        <v>0</v>
      </c>
      <c r="F121" s="31">
        <f>+'ANNUAL BUDGET'!$D$122/12</f>
        <v>0</v>
      </c>
      <c r="H121" s="31">
        <f>+'ANNUAL BUDGET'!$D$122/12</f>
        <v>0</v>
      </c>
      <c r="J121" s="31">
        <f>+'ANNUAL BUDGET'!$D$122/12</f>
        <v>0</v>
      </c>
      <c r="L121" s="31">
        <f>+'ANNUAL BUDGET'!$D$122/12</f>
        <v>0</v>
      </c>
      <c r="N121" s="31">
        <f>+'ANNUAL BUDGET'!$D$122/12</f>
        <v>0</v>
      </c>
      <c r="P121" s="31">
        <f>+'ANNUAL BUDGET'!$D$122/12</f>
        <v>0</v>
      </c>
      <c r="R121" s="31">
        <f>+'ANNUAL BUDGET'!$D$122/12</f>
        <v>0</v>
      </c>
      <c r="T121" s="31">
        <f>+'ANNUAL BUDGET'!$D$122/12</f>
        <v>0</v>
      </c>
      <c r="V121" s="31">
        <f>+'ANNUAL BUDGET'!$D$122/12</f>
        <v>0</v>
      </c>
      <c r="X121" s="31">
        <f>+'ANNUAL BUDGET'!$D$122/12</f>
        <v>0</v>
      </c>
      <c r="Z121" s="31">
        <f>+'ANNUAL BUDGET'!$D$122/12</f>
        <v>0</v>
      </c>
      <c r="AB121" s="31">
        <f t="shared" si="1"/>
        <v>0</v>
      </c>
      <c r="AC121" s="82">
        <f>+'ANNUAL BUDGET'!D122-'Monthly Results'!AB121</f>
        <v>0</v>
      </c>
    </row>
    <row r="122" spans="1:29" x14ac:dyDescent="0.25">
      <c r="A122" s="37">
        <v>41220</v>
      </c>
      <c r="B122" s="37" t="s">
        <v>87</v>
      </c>
      <c r="D122" s="31">
        <f>+'ANNUAL BUDGET'!$D$123/12</f>
        <v>0</v>
      </c>
      <c r="F122" s="31">
        <f>+'ANNUAL BUDGET'!$D$123/12</f>
        <v>0</v>
      </c>
      <c r="H122" s="31">
        <f>+'ANNUAL BUDGET'!$D$123/12</f>
        <v>0</v>
      </c>
      <c r="J122" s="31">
        <f>+'ANNUAL BUDGET'!$D$123/12</f>
        <v>0</v>
      </c>
      <c r="L122" s="31">
        <f>+'ANNUAL BUDGET'!$D$123/12</f>
        <v>0</v>
      </c>
      <c r="N122" s="31">
        <f>+'ANNUAL BUDGET'!$D$123/12</f>
        <v>0</v>
      </c>
      <c r="P122" s="31">
        <f>+'ANNUAL BUDGET'!$D$123/12</f>
        <v>0</v>
      </c>
      <c r="R122" s="31">
        <f>+'ANNUAL BUDGET'!$D$123/12</f>
        <v>0</v>
      </c>
      <c r="T122" s="31">
        <f>+'ANNUAL BUDGET'!$D$123/12</f>
        <v>0</v>
      </c>
      <c r="V122" s="31">
        <f>+'ANNUAL BUDGET'!$D$123/12</f>
        <v>0</v>
      </c>
      <c r="X122" s="31">
        <f>+'ANNUAL BUDGET'!$D$123/12</f>
        <v>0</v>
      </c>
      <c r="Z122" s="31">
        <f>+'ANNUAL BUDGET'!$D$123/12</f>
        <v>0</v>
      </c>
      <c r="AB122" s="31">
        <f t="shared" si="1"/>
        <v>0</v>
      </c>
      <c r="AC122" s="82">
        <f>+'ANNUAL BUDGET'!D123-'Monthly Results'!AB122</f>
        <v>0</v>
      </c>
    </row>
    <row r="123" spans="1:29" x14ac:dyDescent="0.25">
      <c r="A123" s="37">
        <v>41225</v>
      </c>
      <c r="B123" s="37" t="s">
        <v>88</v>
      </c>
      <c r="D123" s="31">
        <f>+'ANNUAL BUDGET'!$D$124/12</f>
        <v>0</v>
      </c>
      <c r="F123" s="31">
        <f>+'ANNUAL BUDGET'!$D$124/12</f>
        <v>0</v>
      </c>
      <c r="H123" s="31">
        <f>+'ANNUAL BUDGET'!$D$124/12</f>
        <v>0</v>
      </c>
      <c r="J123" s="31">
        <f>+'ANNUAL BUDGET'!$D$124/12</f>
        <v>0</v>
      </c>
      <c r="L123" s="31">
        <f>+'ANNUAL BUDGET'!$D$124/12</f>
        <v>0</v>
      </c>
      <c r="N123" s="31">
        <f>+'ANNUAL BUDGET'!$D$124/12</f>
        <v>0</v>
      </c>
      <c r="P123" s="31">
        <f>+'ANNUAL BUDGET'!$D$124/12</f>
        <v>0</v>
      </c>
      <c r="R123" s="31">
        <f>+'ANNUAL BUDGET'!$D$124/12</f>
        <v>0</v>
      </c>
      <c r="T123" s="31">
        <f>+'ANNUAL BUDGET'!$D$124/12</f>
        <v>0</v>
      </c>
      <c r="V123" s="31">
        <f>+'ANNUAL BUDGET'!$D$124/12</f>
        <v>0</v>
      </c>
      <c r="X123" s="31">
        <f>+'ANNUAL BUDGET'!$D$124/12</f>
        <v>0</v>
      </c>
      <c r="Z123" s="31">
        <f>+'ANNUAL BUDGET'!$D$124/12</f>
        <v>0</v>
      </c>
      <c r="AB123" s="31">
        <f t="shared" si="1"/>
        <v>0</v>
      </c>
      <c r="AC123" s="82">
        <f>+'ANNUAL BUDGET'!D124-'Monthly Results'!AB123</f>
        <v>0</v>
      </c>
    </row>
    <row r="124" spans="1:29" x14ac:dyDescent="0.25">
      <c r="A124" s="37">
        <v>41230</v>
      </c>
      <c r="B124" s="37" t="s">
        <v>89</v>
      </c>
      <c r="D124" s="31">
        <f>+'ANNUAL BUDGET'!$D$125/12</f>
        <v>0</v>
      </c>
      <c r="F124" s="31">
        <f>+'ANNUAL BUDGET'!$D$125/12</f>
        <v>0</v>
      </c>
      <c r="H124" s="31">
        <f>+'ANNUAL BUDGET'!$D$125/12</f>
        <v>0</v>
      </c>
      <c r="J124" s="31">
        <f>+'ANNUAL BUDGET'!$D$125/12</f>
        <v>0</v>
      </c>
      <c r="L124" s="31">
        <f>+'ANNUAL BUDGET'!$D$125/12</f>
        <v>0</v>
      </c>
      <c r="N124" s="31">
        <f>+'ANNUAL BUDGET'!$D$125/12</f>
        <v>0</v>
      </c>
      <c r="P124" s="31">
        <f>+'ANNUAL BUDGET'!$D$125/12</f>
        <v>0</v>
      </c>
      <c r="R124" s="31">
        <f>+'ANNUAL BUDGET'!$D$125/12</f>
        <v>0</v>
      </c>
      <c r="T124" s="31">
        <f>+'ANNUAL BUDGET'!$D$125/12</f>
        <v>0</v>
      </c>
      <c r="V124" s="31">
        <f>+'ANNUAL BUDGET'!$D$125/12</f>
        <v>0</v>
      </c>
      <c r="X124" s="31">
        <f>+'ANNUAL BUDGET'!$D$125/12</f>
        <v>0</v>
      </c>
      <c r="Z124" s="31">
        <f>+'ANNUAL BUDGET'!$D$125/12</f>
        <v>0</v>
      </c>
      <c r="AB124" s="31">
        <f t="shared" si="1"/>
        <v>0</v>
      </c>
      <c r="AC124" s="82">
        <f>+'ANNUAL BUDGET'!D125-'Monthly Results'!AB124</f>
        <v>0</v>
      </c>
    </row>
    <row r="125" spans="1:29" x14ac:dyDescent="0.25">
      <c r="A125" s="37">
        <v>41235</v>
      </c>
      <c r="B125" s="37" t="s">
        <v>90</v>
      </c>
      <c r="D125" s="31">
        <f>+'ANNUAL BUDGET'!$D$126/12</f>
        <v>0</v>
      </c>
      <c r="F125" s="31">
        <f>+'ANNUAL BUDGET'!$D$126/12</f>
        <v>0</v>
      </c>
      <c r="H125" s="31">
        <f>+'ANNUAL BUDGET'!$D$126/12</f>
        <v>0</v>
      </c>
      <c r="J125" s="31">
        <f>+'ANNUAL BUDGET'!$D$126/12</f>
        <v>0</v>
      </c>
      <c r="L125" s="31">
        <f>+'ANNUAL BUDGET'!$D$126/12</f>
        <v>0</v>
      </c>
      <c r="N125" s="31">
        <f>+'ANNUAL BUDGET'!$D$126/12</f>
        <v>0</v>
      </c>
      <c r="P125" s="31">
        <f>+'ANNUAL BUDGET'!$D$126/12</f>
        <v>0</v>
      </c>
      <c r="R125" s="31">
        <f>+'ANNUAL BUDGET'!$D$126/12</f>
        <v>0</v>
      </c>
      <c r="T125" s="31">
        <f>+'ANNUAL BUDGET'!$D$126/12</f>
        <v>0</v>
      </c>
      <c r="V125" s="31">
        <f>+'ANNUAL BUDGET'!$D$126/12</f>
        <v>0</v>
      </c>
      <c r="X125" s="31">
        <f>+'ANNUAL BUDGET'!$D$126/12</f>
        <v>0</v>
      </c>
      <c r="Z125" s="31">
        <f>+'ANNUAL BUDGET'!$D$126/12</f>
        <v>0</v>
      </c>
      <c r="AB125" s="31">
        <f t="shared" si="1"/>
        <v>0</v>
      </c>
      <c r="AC125" s="82">
        <f>+'ANNUAL BUDGET'!D126-'Monthly Results'!AB125</f>
        <v>0</v>
      </c>
    </row>
    <row r="126" spans="1:29" x14ac:dyDescent="0.25">
      <c r="A126" s="37">
        <v>41240</v>
      </c>
      <c r="B126" s="37" t="s">
        <v>91</v>
      </c>
      <c r="D126" s="31">
        <f>+'ANNUAL BUDGET'!$D$127/12</f>
        <v>0</v>
      </c>
      <c r="F126" s="31">
        <f>+'ANNUAL BUDGET'!$D$127/12</f>
        <v>0</v>
      </c>
      <c r="H126" s="31">
        <f>+'ANNUAL BUDGET'!$D$127/12</f>
        <v>0</v>
      </c>
      <c r="J126" s="31">
        <f>+'ANNUAL BUDGET'!$D$127/12</f>
        <v>0</v>
      </c>
      <c r="L126" s="31">
        <f>+'ANNUAL BUDGET'!$D$127/12</f>
        <v>0</v>
      </c>
      <c r="N126" s="31">
        <f>+'ANNUAL BUDGET'!$D$127/12</f>
        <v>0</v>
      </c>
      <c r="P126" s="31">
        <f>+'ANNUAL BUDGET'!$D$127/12</f>
        <v>0</v>
      </c>
      <c r="R126" s="31">
        <f>+'ANNUAL BUDGET'!$D$127/12</f>
        <v>0</v>
      </c>
      <c r="T126" s="31">
        <f>+'ANNUAL BUDGET'!$D$127/12</f>
        <v>0</v>
      </c>
      <c r="V126" s="31">
        <f>+'ANNUAL BUDGET'!$D$127/12</f>
        <v>0</v>
      </c>
      <c r="X126" s="31">
        <f>+'ANNUAL BUDGET'!$D$127/12</f>
        <v>0</v>
      </c>
      <c r="Z126" s="31">
        <f>+'ANNUAL BUDGET'!$D$127/12</f>
        <v>0</v>
      </c>
      <c r="AB126" s="31">
        <f t="shared" si="1"/>
        <v>0</v>
      </c>
      <c r="AC126" s="82">
        <f>+'ANNUAL BUDGET'!D127-'Monthly Results'!AB126</f>
        <v>0</v>
      </c>
    </row>
    <row r="127" spans="1:29" x14ac:dyDescent="0.25">
      <c r="A127" s="37">
        <v>41243</v>
      </c>
      <c r="B127" s="37" t="s">
        <v>92</v>
      </c>
      <c r="D127" s="31">
        <f>+'ANNUAL BUDGET'!$D$128/12</f>
        <v>0</v>
      </c>
      <c r="F127" s="31">
        <f>+'ANNUAL BUDGET'!$D$128/12</f>
        <v>0</v>
      </c>
      <c r="H127" s="31">
        <f>+'ANNUAL BUDGET'!$D$128/12</f>
        <v>0</v>
      </c>
      <c r="J127" s="31">
        <f>+'ANNUAL BUDGET'!$D$128/12</f>
        <v>0</v>
      </c>
      <c r="L127" s="31">
        <f>+'ANNUAL BUDGET'!$D$128/12</f>
        <v>0</v>
      </c>
      <c r="N127" s="31">
        <f>+'ANNUAL BUDGET'!$D$128/12</f>
        <v>0</v>
      </c>
      <c r="P127" s="31">
        <f>+'ANNUAL BUDGET'!$D$128/12</f>
        <v>0</v>
      </c>
      <c r="R127" s="31">
        <f>+'ANNUAL BUDGET'!$D$128/12</f>
        <v>0</v>
      </c>
      <c r="T127" s="31">
        <f>+'ANNUAL BUDGET'!$D$128/12</f>
        <v>0</v>
      </c>
      <c r="V127" s="31">
        <f>+'ANNUAL BUDGET'!$D$128/12</f>
        <v>0</v>
      </c>
      <c r="X127" s="31">
        <f>+'ANNUAL BUDGET'!$D$128/12</f>
        <v>0</v>
      </c>
      <c r="Z127" s="31">
        <f>+'ANNUAL BUDGET'!$D$128/12</f>
        <v>0</v>
      </c>
      <c r="AB127" s="31">
        <f t="shared" si="1"/>
        <v>0</v>
      </c>
      <c r="AC127" s="82">
        <f>+'ANNUAL BUDGET'!D128-'Monthly Results'!AB127</f>
        <v>0</v>
      </c>
    </row>
    <row r="128" spans="1:29" x14ac:dyDescent="0.25">
      <c r="A128" s="37">
        <v>41245</v>
      </c>
      <c r="B128" s="37" t="s">
        <v>93</v>
      </c>
      <c r="D128" s="31">
        <f>+'ANNUAL BUDGET'!$D$129/12</f>
        <v>0</v>
      </c>
      <c r="F128" s="31">
        <f>+'ANNUAL BUDGET'!$D$129/12</f>
        <v>0</v>
      </c>
      <c r="H128" s="31">
        <f>+'ANNUAL BUDGET'!$D$129/12</f>
        <v>0</v>
      </c>
      <c r="J128" s="31">
        <f>+'ANNUAL BUDGET'!$D$129/12</f>
        <v>0</v>
      </c>
      <c r="L128" s="31">
        <f>+'ANNUAL BUDGET'!$D$129/12</f>
        <v>0</v>
      </c>
      <c r="N128" s="31">
        <f>+'ANNUAL BUDGET'!$D$129/12</f>
        <v>0</v>
      </c>
      <c r="P128" s="31">
        <f>+'ANNUAL BUDGET'!$D$129/12</f>
        <v>0</v>
      </c>
      <c r="R128" s="31">
        <f>+'ANNUAL BUDGET'!$D$129/12</f>
        <v>0</v>
      </c>
      <c r="T128" s="31">
        <f>+'ANNUAL BUDGET'!$D$129/12</f>
        <v>0</v>
      </c>
      <c r="V128" s="31">
        <f>+'ANNUAL BUDGET'!$D$129/12</f>
        <v>0</v>
      </c>
      <c r="X128" s="31">
        <f>+'ANNUAL BUDGET'!$D$129/12</f>
        <v>0</v>
      </c>
      <c r="Z128" s="31">
        <f>+'ANNUAL BUDGET'!$D$129/12</f>
        <v>0</v>
      </c>
      <c r="AB128" s="31">
        <f t="shared" si="1"/>
        <v>0</v>
      </c>
      <c r="AC128" s="82">
        <f>+'ANNUAL BUDGET'!D129-'Monthly Results'!AB128</f>
        <v>0</v>
      </c>
    </row>
    <row r="129" spans="1:29" x14ac:dyDescent="0.25">
      <c r="A129" s="37">
        <v>41250</v>
      </c>
      <c r="B129" s="37" t="s">
        <v>94</v>
      </c>
      <c r="D129" s="31">
        <f>+'ANNUAL BUDGET'!$D$130/12</f>
        <v>0</v>
      </c>
      <c r="F129" s="31">
        <f>+'ANNUAL BUDGET'!$D$130/12</f>
        <v>0</v>
      </c>
      <c r="H129" s="31">
        <f>+'ANNUAL BUDGET'!$D$130/12</f>
        <v>0</v>
      </c>
      <c r="J129" s="31">
        <f>+'ANNUAL BUDGET'!$D$130/12</f>
        <v>0</v>
      </c>
      <c r="L129" s="31">
        <f>+'ANNUAL BUDGET'!$D$130/12</f>
        <v>0</v>
      </c>
      <c r="N129" s="31">
        <f>+'ANNUAL BUDGET'!$D$130/12</f>
        <v>0</v>
      </c>
      <c r="P129" s="31">
        <f>+'ANNUAL BUDGET'!$D$130/12</f>
        <v>0</v>
      </c>
      <c r="R129" s="31">
        <f>+'ANNUAL BUDGET'!$D$130/12</f>
        <v>0</v>
      </c>
      <c r="T129" s="31">
        <f>+'ANNUAL BUDGET'!$D$130/12</f>
        <v>0</v>
      </c>
      <c r="V129" s="31">
        <f>+'ANNUAL BUDGET'!$D$130/12</f>
        <v>0</v>
      </c>
      <c r="X129" s="31">
        <f>+'ANNUAL BUDGET'!$D$130/12</f>
        <v>0</v>
      </c>
      <c r="Z129" s="31">
        <f>+'ANNUAL BUDGET'!$D$130/12</f>
        <v>0</v>
      </c>
      <c r="AB129" s="31">
        <f t="shared" si="1"/>
        <v>0</v>
      </c>
      <c r="AC129" s="82">
        <f>+'ANNUAL BUDGET'!D130-'Monthly Results'!AB129</f>
        <v>0</v>
      </c>
    </row>
    <row r="130" spans="1:29" x14ac:dyDescent="0.25">
      <c r="A130" s="37">
        <v>41255</v>
      </c>
      <c r="B130" s="37" t="s">
        <v>95</v>
      </c>
      <c r="D130" s="31">
        <f>+'ANNUAL BUDGET'!$D$131/12</f>
        <v>0</v>
      </c>
      <c r="F130" s="31">
        <f>+'ANNUAL BUDGET'!$D$131/12</f>
        <v>0</v>
      </c>
      <c r="H130" s="31">
        <f>+'ANNUAL BUDGET'!$D$131/12</f>
        <v>0</v>
      </c>
      <c r="J130" s="31">
        <f>+'ANNUAL BUDGET'!$D$131/12</f>
        <v>0</v>
      </c>
      <c r="L130" s="31">
        <f>+'ANNUAL BUDGET'!$D$131/12</f>
        <v>0</v>
      </c>
      <c r="N130" s="31">
        <f>+'ANNUAL BUDGET'!$D$131/12</f>
        <v>0</v>
      </c>
      <c r="P130" s="31">
        <f>+'ANNUAL BUDGET'!$D$131/12</f>
        <v>0</v>
      </c>
      <c r="R130" s="31">
        <f>+'ANNUAL BUDGET'!$D$131/12</f>
        <v>0</v>
      </c>
      <c r="T130" s="31">
        <f>+'ANNUAL BUDGET'!$D$131/12</f>
        <v>0</v>
      </c>
      <c r="V130" s="31">
        <f>+'ANNUAL BUDGET'!$D$131/12</f>
        <v>0</v>
      </c>
      <c r="X130" s="31">
        <f>+'ANNUAL BUDGET'!$D$131/12</f>
        <v>0</v>
      </c>
      <c r="Z130" s="31">
        <f>+'ANNUAL BUDGET'!$D$131/12</f>
        <v>0</v>
      </c>
      <c r="AB130" s="31">
        <f t="shared" si="1"/>
        <v>0</v>
      </c>
      <c r="AC130" s="82">
        <f>+'ANNUAL BUDGET'!D131-'Monthly Results'!AB130</f>
        <v>0</v>
      </c>
    </row>
    <row r="131" spans="1:29" x14ac:dyDescent="0.25">
      <c r="A131" s="37">
        <v>41260</v>
      </c>
      <c r="B131" s="37" t="s">
        <v>96</v>
      </c>
      <c r="D131" s="31">
        <f>+'ANNUAL BUDGET'!$D$132/12</f>
        <v>0</v>
      </c>
      <c r="F131" s="31">
        <f>+'ANNUAL BUDGET'!$D$132/12</f>
        <v>0</v>
      </c>
      <c r="H131" s="31">
        <f>+'ANNUAL BUDGET'!$D$132/12</f>
        <v>0</v>
      </c>
      <c r="J131" s="31">
        <f>+'ANNUAL BUDGET'!$D$132/12</f>
        <v>0</v>
      </c>
      <c r="L131" s="31">
        <f>+'ANNUAL BUDGET'!$D$132/12</f>
        <v>0</v>
      </c>
      <c r="N131" s="31">
        <f>+'ANNUAL BUDGET'!$D$132/12</f>
        <v>0</v>
      </c>
      <c r="P131" s="31">
        <f>+'ANNUAL BUDGET'!$D$132/12</f>
        <v>0</v>
      </c>
      <c r="R131" s="31">
        <f>+'ANNUAL BUDGET'!$D$132/12</f>
        <v>0</v>
      </c>
      <c r="T131" s="31">
        <f>+'ANNUAL BUDGET'!$D$132/12</f>
        <v>0</v>
      </c>
      <c r="V131" s="31">
        <f>+'ANNUAL BUDGET'!$D$132/12</f>
        <v>0</v>
      </c>
      <c r="X131" s="31">
        <f>+'ANNUAL BUDGET'!$D$132/12</f>
        <v>0</v>
      </c>
      <c r="Z131" s="31">
        <f>+'ANNUAL BUDGET'!$D$132/12</f>
        <v>0</v>
      </c>
      <c r="AB131" s="31">
        <f t="shared" si="1"/>
        <v>0</v>
      </c>
      <c r="AC131" s="82">
        <f>+'ANNUAL BUDGET'!D132-'Monthly Results'!AB131</f>
        <v>0</v>
      </c>
    </row>
    <row r="132" spans="1:29" x14ac:dyDescent="0.25">
      <c r="A132" s="37">
        <v>41265</v>
      </c>
      <c r="B132" s="37" t="s">
        <v>97</v>
      </c>
      <c r="D132" s="31">
        <f>+'ANNUAL BUDGET'!$D$133/12</f>
        <v>0</v>
      </c>
      <c r="F132" s="31">
        <f>+'ANNUAL BUDGET'!$D$133/12</f>
        <v>0</v>
      </c>
      <c r="H132" s="31">
        <f>+'ANNUAL BUDGET'!$D$133/12</f>
        <v>0</v>
      </c>
      <c r="J132" s="31">
        <f>+'ANNUAL BUDGET'!$D$133/12</f>
        <v>0</v>
      </c>
      <c r="L132" s="31">
        <f>+'ANNUAL BUDGET'!$D$133/12</f>
        <v>0</v>
      </c>
      <c r="N132" s="31">
        <f>+'ANNUAL BUDGET'!$D$133/12</f>
        <v>0</v>
      </c>
      <c r="P132" s="31">
        <f>+'ANNUAL BUDGET'!$D$133/12</f>
        <v>0</v>
      </c>
      <c r="R132" s="31">
        <f>+'ANNUAL BUDGET'!$D$133/12</f>
        <v>0</v>
      </c>
      <c r="T132" s="31">
        <f>+'ANNUAL BUDGET'!$D$133/12</f>
        <v>0</v>
      </c>
      <c r="V132" s="31">
        <f>+'ANNUAL BUDGET'!$D$133/12</f>
        <v>0</v>
      </c>
      <c r="X132" s="31">
        <f>+'ANNUAL BUDGET'!$D$133/12</f>
        <v>0</v>
      </c>
      <c r="Z132" s="31">
        <f>+'ANNUAL BUDGET'!$D$133/12</f>
        <v>0</v>
      </c>
      <c r="AB132" s="31">
        <f t="shared" si="1"/>
        <v>0</v>
      </c>
      <c r="AC132" s="82">
        <f>+'ANNUAL BUDGET'!D133-'Monthly Results'!AB132</f>
        <v>0</v>
      </c>
    </row>
    <row r="133" spans="1:29" x14ac:dyDescent="0.25">
      <c r="A133" s="37">
        <v>41270</v>
      </c>
      <c r="B133" s="37" t="s">
        <v>11</v>
      </c>
      <c r="D133" s="31">
        <f>+'ANNUAL BUDGET'!$D$134/12</f>
        <v>0</v>
      </c>
      <c r="F133" s="31">
        <f>+'ANNUAL BUDGET'!$D$134/12</f>
        <v>0</v>
      </c>
      <c r="H133" s="31">
        <f>+'ANNUAL BUDGET'!$D$134/12</f>
        <v>0</v>
      </c>
      <c r="J133" s="31">
        <f>+'ANNUAL BUDGET'!$D$134/12</f>
        <v>0</v>
      </c>
      <c r="L133" s="31">
        <f>+'ANNUAL BUDGET'!$D$134/12</f>
        <v>0</v>
      </c>
      <c r="N133" s="31">
        <f>+'ANNUAL BUDGET'!$D$134/12</f>
        <v>0</v>
      </c>
      <c r="P133" s="31">
        <f>+'ANNUAL BUDGET'!$D$134/12</f>
        <v>0</v>
      </c>
      <c r="R133" s="31">
        <f>+'ANNUAL BUDGET'!$D$134/12</f>
        <v>0</v>
      </c>
      <c r="T133" s="31">
        <f>+'ANNUAL BUDGET'!$D$134/12</f>
        <v>0</v>
      </c>
      <c r="V133" s="31">
        <f>+'ANNUAL BUDGET'!$D$134/12</f>
        <v>0</v>
      </c>
      <c r="X133" s="31">
        <f>+'ANNUAL BUDGET'!$D$134/12</f>
        <v>0</v>
      </c>
      <c r="Z133" s="31">
        <f>+'ANNUAL BUDGET'!$D$134/12</f>
        <v>0</v>
      </c>
      <c r="AB133" s="31">
        <f t="shared" si="1"/>
        <v>0</v>
      </c>
      <c r="AC133" s="82">
        <f>+'ANNUAL BUDGET'!D134-'Monthly Results'!AB133</f>
        <v>0</v>
      </c>
    </row>
    <row r="134" spans="1:29" x14ac:dyDescent="0.25">
      <c r="A134" s="43">
        <v>41271</v>
      </c>
      <c r="B134" s="43" t="s">
        <v>16</v>
      </c>
      <c r="D134" s="31">
        <f>+'ANNUAL BUDGET'!$D$135/12</f>
        <v>0</v>
      </c>
      <c r="F134" s="31">
        <f>+'ANNUAL BUDGET'!$D$135/12</f>
        <v>0</v>
      </c>
      <c r="H134" s="31">
        <f>+'ANNUAL BUDGET'!$D$135/12</f>
        <v>0</v>
      </c>
      <c r="J134" s="31">
        <f>+'ANNUAL BUDGET'!$D$135/12</f>
        <v>0</v>
      </c>
      <c r="L134" s="31">
        <f>+'ANNUAL BUDGET'!$D$135/12</f>
        <v>0</v>
      </c>
      <c r="N134" s="31">
        <f>+'ANNUAL BUDGET'!$D$135/12</f>
        <v>0</v>
      </c>
      <c r="P134" s="31">
        <f>+'ANNUAL BUDGET'!$D$135/12</f>
        <v>0</v>
      </c>
      <c r="R134" s="31">
        <f>+'ANNUAL BUDGET'!$D$135/12</f>
        <v>0</v>
      </c>
      <c r="T134" s="31">
        <f>+'ANNUAL BUDGET'!$D$135/12</f>
        <v>0</v>
      </c>
      <c r="V134" s="31">
        <f>+'ANNUAL BUDGET'!$D$135/12</f>
        <v>0</v>
      </c>
      <c r="X134" s="31">
        <f>+'ANNUAL BUDGET'!$D$135/12</f>
        <v>0</v>
      </c>
      <c r="Z134" s="31">
        <f>+'ANNUAL BUDGET'!$D$135/12</f>
        <v>0</v>
      </c>
      <c r="AB134" s="31">
        <f t="shared" si="1"/>
        <v>0</v>
      </c>
      <c r="AC134" s="82">
        <f>+'ANNUAL BUDGET'!D135-'Monthly Results'!AB134</f>
        <v>0</v>
      </c>
    </row>
    <row r="135" spans="1:29" x14ac:dyDescent="0.25">
      <c r="A135" s="37">
        <v>41275</v>
      </c>
      <c r="B135" s="37" t="s">
        <v>98</v>
      </c>
      <c r="D135" s="31">
        <f>+'ANNUAL BUDGET'!$D$136/12</f>
        <v>0</v>
      </c>
      <c r="F135" s="31">
        <f>+'ANNUAL BUDGET'!$D$136/12</f>
        <v>0</v>
      </c>
      <c r="H135" s="31">
        <f>+'ANNUAL BUDGET'!$D$136/12</f>
        <v>0</v>
      </c>
      <c r="J135" s="31">
        <f>+'ANNUAL BUDGET'!$D$136/12</f>
        <v>0</v>
      </c>
      <c r="L135" s="31">
        <f>+'ANNUAL BUDGET'!$D$136/12</f>
        <v>0</v>
      </c>
      <c r="N135" s="31">
        <f>+'ANNUAL BUDGET'!$D$136/12</f>
        <v>0</v>
      </c>
      <c r="P135" s="31">
        <f>+'ANNUAL BUDGET'!$D$136/12</f>
        <v>0</v>
      </c>
      <c r="R135" s="31">
        <f>+'ANNUAL BUDGET'!$D$136/12</f>
        <v>0</v>
      </c>
      <c r="T135" s="31">
        <f>+'ANNUAL BUDGET'!$D$136/12</f>
        <v>0</v>
      </c>
      <c r="V135" s="31">
        <f>+'ANNUAL BUDGET'!$D$136/12</f>
        <v>0</v>
      </c>
      <c r="X135" s="31">
        <f>+'ANNUAL BUDGET'!$D$136/12</f>
        <v>0</v>
      </c>
      <c r="Z135" s="31">
        <f>+'ANNUAL BUDGET'!$D$136/12</f>
        <v>0</v>
      </c>
      <c r="AB135" s="31">
        <f t="shared" si="1"/>
        <v>0</v>
      </c>
      <c r="AC135" s="82">
        <f>+'ANNUAL BUDGET'!D136-'Monthly Results'!AB135</f>
        <v>0</v>
      </c>
    </row>
    <row r="136" spans="1:29" x14ac:dyDescent="0.25">
      <c r="A136" s="37">
        <v>41280</v>
      </c>
      <c r="B136" s="37" t="s">
        <v>99</v>
      </c>
      <c r="D136" s="31">
        <f>+'ANNUAL BUDGET'!$D$137/12</f>
        <v>0</v>
      </c>
      <c r="F136" s="31">
        <f>+'ANNUAL BUDGET'!$D$137/12</f>
        <v>0</v>
      </c>
      <c r="H136" s="31">
        <f>+'ANNUAL BUDGET'!$D$137/12</f>
        <v>0</v>
      </c>
      <c r="J136" s="31">
        <f>+'ANNUAL BUDGET'!$D$137/12</f>
        <v>0</v>
      </c>
      <c r="L136" s="31">
        <f>+'ANNUAL BUDGET'!$D$137/12</f>
        <v>0</v>
      </c>
      <c r="N136" s="31">
        <f>+'ANNUAL BUDGET'!$D$137/12</f>
        <v>0</v>
      </c>
      <c r="P136" s="31">
        <f>+'ANNUAL BUDGET'!$D$137/12</f>
        <v>0</v>
      </c>
      <c r="R136" s="31">
        <f>+'ANNUAL BUDGET'!$D$137/12</f>
        <v>0</v>
      </c>
      <c r="T136" s="31">
        <f>+'ANNUAL BUDGET'!$D$137/12</f>
        <v>0</v>
      </c>
      <c r="V136" s="31">
        <f>+'ANNUAL BUDGET'!$D$137/12</f>
        <v>0</v>
      </c>
      <c r="X136" s="31">
        <f>+'ANNUAL BUDGET'!$D$137/12</f>
        <v>0</v>
      </c>
      <c r="Z136" s="31">
        <f>+'ANNUAL BUDGET'!$D$137/12</f>
        <v>0</v>
      </c>
      <c r="AB136" s="31">
        <f t="shared" si="1"/>
        <v>0</v>
      </c>
      <c r="AC136" s="82">
        <f>+'ANNUAL BUDGET'!D137-'Monthly Results'!AB136</f>
        <v>0</v>
      </c>
    </row>
    <row r="137" spans="1:29" x14ac:dyDescent="0.25">
      <c r="A137" s="37">
        <v>41285</v>
      </c>
      <c r="B137" s="37" t="s">
        <v>100</v>
      </c>
      <c r="D137" s="31">
        <f>+'ANNUAL BUDGET'!$D$138/12</f>
        <v>0</v>
      </c>
      <c r="F137" s="31">
        <f>+'ANNUAL BUDGET'!$D$138/12</f>
        <v>0</v>
      </c>
      <c r="H137" s="31">
        <f>+'ANNUAL BUDGET'!$D$138/12</f>
        <v>0</v>
      </c>
      <c r="J137" s="31">
        <f>+'ANNUAL BUDGET'!$D$138/12</f>
        <v>0</v>
      </c>
      <c r="L137" s="31">
        <f>+'ANNUAL BUDGET'!$D$138/12</f>
        <v>0</v>
      </c>
      <c r="N137" s="31">
        <f>+'ANNUAL BUDGET'!$D$138/12</f>
        <v>0</v>
      </c>
      <c r="P137" s="31">
        <f>+'ANNUAL BUDGET'!$D$138/12</f>
        <v>0</v>
      </c>
      <c r="R137" s="31">
        <f>+'ANNUAL BUDGET'!$D$138/12</f>
        <v>0</v>
      </c>
      <c r="T137" s="31">
        <f>+'ANNUAL BUDGET'!$D$138/12</f>
        <v>0</v>
      </c>
      <c r="V137" s="31">
        <f>+'ANNUAL BUDGET'!$D$138/12</f>
        <v>0</v>
      </c>
      <c r="X137" s="31">
        <f>+'ANNUAL BUDGET'!$D$138/12</f>
        <v>0</v>
      </c>
      <c r="Z137" s="31">
        <f>+'ANNUAL BUDGET'!$D$138/12</f>
        <v>0</v>
      </c>
      <c r="AB137" s="31">
        <f t="shared" si="1"/>
        <v>0</v>
      </c>
      <c r="AC137" s="82">
        <f>+'ANNUAL BUDGET'!D138-'Monthly Results'!AB137</f>
        <v>0</v>
      </c>
    </row>
    <row r="138" spans="1:29" x14ac:dyDescent="0.25">
      <c r="A138" s="37">
        <v>41290</v>
      </c>
      <c r="B138" s="37" t="s">
        <v>10</v>
      </c>
      <c r="D138" s="31">
        <f>+'ANNUAL BUDGET'!$D$139/12</f>
        <v>0</v>
      </c>
      <c r="F138" s="31">
        <f>+'ANNUAL BUDGET'!$D$139/12</f>
        <v>0</v>
      </c>
      <c r="H138" s="31">
        <f>+'ANNUAL BUDGET'!$D$139/12</f>
        <v>0</v>
      </c>
      <c r="J138" s="31">
        <f>+'ANNUAL BUDGET'!$D$139/12</f>
        <v>0</v>
      </c>
      <c r="L138" s="31">
        <f>+'ANNUAL BUDGET'!$D$139/12</f>
        <v>0</v>
      </c>
      <c r="N138" s="31">
        <f>+'ANNUAL BUDGET'!$D$139/12</f>
        <v>0</v>
      </c>
      <c r="P138" s="31">
        <f>+'ANNUAL BUDGET'!$D$139/12</f>
        <v>0</v>
      </c>
      <c r="R138" s="31">
        <f>+'ANNUAL BUDGET'!$D$139/12</f>
        <v>0</v>
      </c>
      <c r="T138" s="31">
        <f>+'ANNUAL BUDGET'!$D$139/12</f>
        <v>0</v>
      </c>
      <c r="V138" s="31">
        <f>+'ANNUAL BUDGET'!$D$139/12</f>
        <v>0</v>
      </c>
      <c r="X138" s="31">
        <f>+'ANNUAL BUDGET'!$D$139/12</f>
        <v>0</v>
      </c>
      <c r="Z138" s="31">
        <f>+'ANNUAL BUDGET'!$D$139/12</f>
        <v>0</v>
      </c>
      <c r="AB138" s="31">
        <f t="shared" si="1"/>
        <v>0</v>
      </c>
      <c r="AC138" s="82">
        <f>+'ANNUAL BUDGET'!D139-'Monthly Results'!AB138</f>
        <v>0</v>
      </c>
    </row>
    <row r="139" spans="1:29" x14ac:dyDescent="0.25">
      <c r="A139" s="37">
        <v>41295</v>
      </c>
      <c r="B139" s="37" t="s">
        <v>101</v>
      </c>
      <c r="D139" s="31">
        <f>+'ANNUAL BUDGET'!$D$140/12</f>
        <v>0</v>
      </c>
      <c r="F139" s="31">
        <f>+'ANNUAL BUDGET'!$D$140/12</f>
        <v>0</v>
      </c>
      <c r="H139" s="31">
        <f>+'ANNUAL BUDGET'!$D$140/12</f>
        <v>0</v>
      </c>
      <c r="J139" s="31">
        <f>+'ANNUAL BUDGET'!$D$140/12</f>
        <v>0</v>
      </c>
      <c r="L139" s="31">
        <f>+'ANNUAL BUDGET'!$D$140/12</f>
        <v>0</v>
      </c>
      <c r="N139" s="31">
        <f>+'ANNUAL BUDGET'!$D$140/12</f>
        <v>0</v>
      </c>
      <c r="P139" s="31">
        <f>+'ANNUAL BUDGET'!$D$140/12</f>
        <v>0</v>
      </c>
      <c r="R139" s="31">
        <f>+'ANNUAL BUDGET'!$D$140/12</f>
        <v>0</v>
      </c>
      <c r="T139" s="31">
        <f>+'ANNUAL BUDGET'!$D$140/12</f>
        <v>0</v>
      </c>
      <c r="V139" s="31">
        <f>+'ANNUAL BUDGET'!$D$140/12</f>
        <v>0</v>
      </c>
      <c r="X139" s="31">
        <f>+'ANNUAL BUDGET'!$D$140/12</f>
        <v>0</v>
      </c>
      <c r="Z139" s="31">
        <f>+'ANNUAL BUDGET'!$D$140/12</f>
        <v>0</v>
      </c>
      <c r="AB139" s="31">
        <f t="shared" si="1"/>
        <v>0</v>
      </c>
      <c r="AC139" s="82">
        <f>+'ANNUAL BUDGET'!D140-'Monthly Results'!AB139</f>
        <v>0</v>
      </c>
    </row>
    <row r="140" spans="1:29" x14ac:dyDescent="0.25">
      <c r="A140" s="37"/>
      <c r="B140" s="37"/>
      <c r="D140" s="57"/>
      <c r="F140" s="57"/>
      <c r="H140" s="57"/>
      <c r="J140" s="57"/>
      <c r="L140" s="57"/>
      <c r="N140" s="57"/>
      <c r="P140" s="57"/>
      <c r="R140" s="57"/>
      <c r="T140" s="57"/>
      <c r="V140" s="57"/>
      <c r="X140" s="57"/>
      <c r="Z140" s="57"/>
      <c r="AB140" s="57">
        <f t="shared" si="1"/>
        <v>0</v>
      </c>
      <c r="AC140" s="82">
        <f>+'ANNUAL BUDGET'!D141-'Monthly Results'!AB140</f>
        <v>0</v>
      </c>
    </row>
    <row r="141" spans="1:29" s="41" customFormat="1" ht="13.8" thickBot="1" x14ac:dyDescent="0.3">
      <c r="A141" s="38">
        <v>41296</v>
      </c>
      <c r="B141" s="38" t="s">
        <v>103</v>
      </c>
      <c r="D141" s="32">
        <f>SUM(D118:D139)</f>
        <v>0</v>
      </c>
      <c r="F141" s="32">
        <f>SUM(F118:F139)</f>
        <v>0</v>
      </c>
      <c r="H141" s="32">
        <f>SUM(H118:H139)</f>
        <v>0</v>
      </c>
      <c r="J141" s="32">
        <f>SUM(J118:J139)</f>
        <v>0</v>
      </c>
      <c r="L141" s="32">
        <f>SUM(L118:L139)</f>
        <v>0</v>
      </c>
      <c r="N141" s="32">
        <f>SUM(N118:N139)</f>
        <v>0</v>
      </c>
      <c r="P141" s="32">
        <f>SUM(P118:P139)</f>
        <v>0</v>
      </c>
      <c r="R141" s="32">
        <f>SUM(R118:R139)</f>
        <v>0</v>
      </c>
      <c r="T141" s="32">
        <f>SUM(T118:T139)</f>
        <v>0</v>
      </c>
      <c r="V141" s="32">
        <f>SUM(V118:V139)</f>
        <v>0</v>
      </c>
      <c r="X141" s="32">
        <f>SUM(X118:X139)</f>
        <v>0</v>
      </c>
      <c r="Z141" s="32">
        <f>SUM(Z118:Z139)</f>
        <v>0</v>
      </c>
      <c r="AB141" s="32">
        <f t="shared" ref="AB141:AB204" si="2">+SUM(D141:Z141)</f>
        <v>0</v>
      </c>
      <c r="AC141" s="82">
        <f>+'ANNUAL BUDGET'!D142-'Monthly Results'!AB141</f>
        <v>0</v>
      </c>
    </row>
    <row r="142" spans="1:29" ht="13.8" thickTop="1" x14ac:dyDescent="0.25">
      <c r="A142" s="38"/>
      <c r="B142" s="38"/>
      <c r="D142" s="57"/>
      <c r="F142" s="57"/>
      <c r="H142" s="57"/>
      <c r="J142" s="57"/>
      <c r="L142" s="57"/>
      <c r="N142" s="57"/>
      <c r="P142" s="57"/>
      <c r="R142" s="57"/>
      <c r="T142" s="57"/>
      <c r="V142" s="57"/>
      <c r="X142" s="57"/>
      <c r="Z142" s="57"/>
      <c r="AB142" s="57"/>
      <c r="AC142" s="82"/>
    </row>
    <row r="143" spans="1:29" x14ac:dyDescent="0.25">
      <c r="A143" s="38"/>
      <c r="B143" s="39"/>
      <c r="D143" s="57"/>
      <c r="F143" s="57"/>
      <c r="H143" s="57"/>
      <c r="J143" s="57"/>
      <c r="L143" s="57"/>
      <c r="N143" s="57"/>
      <c r="P143" s="57"/>
      <c r="R143" s="57"/>
      <c r="T143" s="57"/>
      <c r="V143" s="57"/>
      <c r="X143" s="57"/>
      <c r="Z143" s="57"/>
      <c r="AB143" s="57"/>
      <c r="AC143" s="82"/>
    </row>
    <row r="144" spans="1:29" s="41" customFormat="1" ht="13.8" thickBot="1" x14ac:dyDescent="0.3">
      <c r="A144" s="38">
        <v>41299</v>
      </c>
      <c r="B144" s="38" t="s">
        <v>22</v>
      </c>
      <c r="D144" s="32">
        <f>D115+D141</f>
        <v>0</v>
      </c>
      <c r="F144" s="32">
        <f>F115+F141</f>
        <v>0</v>
      </c>
      <c r="H144" s="32">
        <f>H115+H141</f>
        <v>0</v>
      </c>
      <c r="J144" s="32">
        <f>J115+J141</f>
        <v>0</v>
      </c>
      <c r="L144" s="32">
        <f>L115+L141</f>
        <v>0</v>
      </c>
      <c r="N144" s="32">
        <f>N115+N141</f>
        <v>0</v>
      </c>
      <c r="P144" s="32">
        <f>P115+P141</f>
        <v>0</v>
      </c>
      <c r="R144" s="32">
        <f>R115+R141</f>
        <v>0</v>
      </c>
      <c r="T144" s="32">
        <f>T115+T141</f>
        <v>0</v>
      </c>
      <c r="V144" s="32">
        <f>V115+V141</f>
        <v>0</v>
      </c>
      <c r="X144" s="32">
        <f>X115+X141</f>
        <v>0</v>
      </c>
      <c r="Z144" s="32">
        <f>Z115+Z141</f>
        <v>0</v>
      </c>
      <c r="AB144" s="32">
        <f t="shared" si="2"/>
        <v>0</v>
      </c>
      <c r="AC144" s="82">
        <f>+'ANNUAL BUDGET'!D145-'Monthly Results'!AB144</f>
        <v>0</v>
      </c>
    </row>
    <row r="145" spans="1:29" ht="13.8" thickTop="1" x14ac:dyDescent="0.25">
      <c r="A145" s="38"/>
      <c r="B145" s="38"/>
      <c r="D145" s="57"/>
      <c r="F145" s="57"/>
      <c r="H145" s="57"/>
      <c r="J145" s="57"/>
      <c r="L145" s="57"/>
      <c r="N145" s="57"/>
      <c r="P145" s="57"/>
      <c r="R145" s="57"/>
      <c r="T145" s="57"/>
      <c r="V145" s="57"/>
      <c r="X145" s="57"/>
      <c r="Z145" s="57"/>
      <c r="AB145" s="57"/>
      <c r="AC145" s="82"/>
    </row>
    <row r="146" spans="1:29" x14ac:dyDescent="0.25">
      <c r="A146" s="38"/>
      <c r="B146" s="39"/>
      <c r="D146" s="57"/>
      <c r="F146" s="57"/>
      <c r="H146" s="57"/>
      <c r="J146" s="57"/>
      <c r="L146" s="57"/>
      <c r="N146" s="57"/>
      <c r="P146" s="57"/>
      <c r="R146" s="57"/>
      <c r="T146" s="57"/>
      <c r="V146" s="57"/>
      <c r="X146" s="57"/>
      <c r="Z146" s="57"/>
      <c r="AB146" s="57"/>
      <c r="AC146" s="82"/>
    </row>
    <row r="147" spans="1:29" x14ac:dyDescent="0.25">
      <c r="A147" s="37">
        <v>42101</v>
      </c>
      <c r="B147" s="37" t="s">
        <v>104</v>
      </c>
      <c r="D147" s="31">
        <f>+'ANNUAL BUDGET'!$D$148/12</f>
        <v>0</v>
      </c>
      <c r="F147" s="31">
        <f>+'ANNUAL BUDGET'!$D$148/12</f>
        <v>0</v>
      </c>
      <c r="H147" s="31">
        <f>+'ANNUAL BUDGET'!$D$148/12</f>
        <v>0</v>
      </c>
      <c r="J147" s="31">
        <f>+'ANNUAL BUDGET'!$D$148/12</f>
        <v>0</v>
      </c>
      <c r="L147" s="31">
        <f>+'ANNUAL BUDGET'!$D$148/12</f>
        <v>0</v>
      </c>
      <c r="N147" s="31">
        <f>+'ANNUAL BUDGET'!$D$148/12</f>
        <v>0</v>
      </c>
      <c r="P147" s="31">
        <f>+'ANNUAL BUDGET'!$D$148/12</f>
        <v>0</v>
      </c>
      <c r="R147" s="31">
        <f>+'ANNUAL BUDGET'!$D$148/12</f>
        <v>0</v>
      </c>
      <c r="T147" s="31">
        <f>+'ANNUAL BUDGET'!$D$148/12</f>
        <v>0</v>
      </c>
      <c r="V147" s="31">
        <f>+'ANNUAL BUDGET'!$D$148/12</f>
        <v>0</v>
      </c>
      <c r="X147" s="31">
        <f>+'ANNUAL BUDGET'!$D$148/12</f>
        <v>0</v>
      </c>
      <c r="Z147" s="31">
        <f>+'ANNUAL BUDGET'!$D$148/12</f>
        <v>0</v>
      </c>
      <c r="AB147" s="31">
        <f t="shared" si="2"/>
        <v>0</v>
      </c>
      <c r="AC147" s="82">
        <f>+'ANNUAL BUDGET'!D148-'Monthly Results'!AB147</f>
        <v>0</v>
      </c>
    </row>
    <row r="148" spans="1:29" x14ac:dyDescent="0.25">
      <c r="A148" s="37">
        <v>42102</v>
      </c>
      <c r="B148" s="37" t="s">
        <v>105</v>
      </c>
      <c r="D148" s="31">
        <f>+'ANNUAL BUDGET'!$D$149/12</f>
        <v>0</v>
      </c>
      <c r="F148" s="31">
        <f>+'ANNUAL BUDGET'!$D$149/12</f>
        <v>0</v>
      </c>
      <c r="H148" s="31">
        <f>+'ANNUAL BUDGET'!$D$149/12</f>
        <v>0</v>
      </c>
      <c r="J148" s="31">
        <f>+'ANNUAL BUDGET'!$D$149/12</f>
        <v>0</v>
      </c>
      <c r="L148" s="31">
        <f>+'ANNUAL BUDGET'!$D$149/12</f>
        <v>0</v>
      </c>
      <c r="N148" s="31">
        <f>+'ANNUAL BUDGET'!$D$149/12</f>
        <v>0</v>
      </c>
      <c r="P148" s="31">
        <f>+'ANNUAL BUDGET'!$D$149/12</f>
        <v>0</v>
      </c>
      <c r="R148" s="31">
        <f>+'ANNUAL BUDGET'!$D$149/12</f>
        <v>0</v>
      </c>
      <c r="T148" s="31">
        <f>+'ANNUAL BUDGET'!$D$149/12</f>
        <v>0</v>
      </c>
      <c r="V148" s="31">
        <f>+'ANNUAL BUDGET'!$D$149/12</f>
        <v>0</v>
      </c>
      <c r="X148" s="31">
        <f>+'ANNUAL BUDGET'!$D$149/12</f>
        <v>0</v>
      </c>
      <c r="Z148" s="31">
        <f>+'ANNUAL BUDGET'!$D$149/12</f>
        <v>0</v>
      </c>
      <c r="AB148" s="31">
        <f t="shared" si="2"/>
        <v>0</v>
      </c>
      <c r="AC148" s="82">
        <f>+'ANNUAL BUDGET'!D149-'Monthly Results'!AB148</f>
        <v>0</v>
      </c>
    </row>
    <row r="149" spans="1:29" x14ac:dyDescent="0.25">
      <c r="A149" s="37">
        <v>42103</v>
      </c>
      <c r="B149" s="37" t="s">
        <v>106</v>
      </c>
      <c r="D149" s="31">
        <f>+'ANNUAL BUDGET'!$D$150/12</f>
        <v>0</v>
      </c>
      <c r="F149" s="31">
        <f>+'ANNUAL BUDGET'!$D$150/12</f>
        <v>0</v>
      </c>
      <c r="H149" s="31">
        <f>+'ANNUAL BUDGET'!$D$150/12</f>
        <v>0</v>
      </c>
      <c r="J149" s="31">
        <f>+'ANNUAL BUDGET'!$D$150/12</f>
        <v>0</v>
      </c>
      <c r="L149" s="31">
        <f>+'ANNUAL BUDGET'!$D$150/12</f>
        <v>0</v>
      </c>
      <c r="N149" s="31">
        <f>+'ANNUAL BUDGET'!$D$150/12</f>
        <v>0</v>
      </c>
      <c r="P149" s="31">
        <f>+'ANNUAL BUDGET'!$D$150/12</f>
        <v>0</v>
      </c>
      <c r="R149" s="31">
        <f>+'ANNUAL BUDGET'!$D$150/12</f>
        <v>0</v>
      </c>
      <c r="T149" s="31">
        <f>+'ANNUAL BUDGET'!$D$150/12</f>
        <v>0</v>
      </c>
      <c r="V149" s="31">
        <f>+'ANNUAL BUDGET'!$D$150/12</f>
        <v>0</v>
      </c>
      <c r="X149" s="31">
        <f>+'ANNUAL BUDGET'!$D$150/12</f>
        <v>0</v>
      </c>
      <c r="Z149" s="31">
        <f>+'ANNUAL BUDGET'!$D$150/12</f>
        <v>0</v>
      </c>
      <c r="AB149" s="31">
        <f t="shared" si="2"/>
        <v>0</v>
      </c>
      <c r="AC149" s="82">
        <f>+'ANNUAL BUDGET'!D150-'Monthly Results'!AB149</f>
        <v>0</v>
      </c>
    </row>
    <row r="150" spans="1:29" x14ac:dyDescent="0.25">
      <c r="A150" s="37">
        <v>42104</v>
      </c>
      <c r="B150" s="37" t="s">
        <v>107</v>
      </c>
      <c r="D150" s="31">
        <f>+'ANNUAL BUDGET'!$D$151/12</f>
        <v>0</v>
      </c>
      <c r="F150" s="31">
        <f>+'ANNUAL BUDGET'!$D$151/12</f>
        <v>0</v>
      </c>
      <c r="H150" s="31">
        <f>+'ANNUAL BUDGET'!$D$151/12</f>
        <v>0</v>
      </c>
      <c r="J150" s="31">
        <f>+'ANNUAL BUDGET'!$D$151/12</f>
        <v>0</v>
      </c>
      <c r="L150" s="31">
        <f>+'ANNUAL BUDGET'!$D$151/12</f>
        <v>0</v>
      </c>
      <c r="N150" s="31">
        <f>+'ANNUAL BUDGET'!$D$151/12</f>
        <v>0</v>
      </c>
      <c r="P150" s="31">
        <f>+'ANNUAL BUDGET'!$D$151/12</f>
        <v>0</v>
      </c>
      <c r="R150" s="31">
        <f>+'ANNUAL BUDGET'!$D$151/12</f>
        <v>0</v>
      </c>
      <c r="T150" s="31">
        <f>+'ANNUAL BUDGET'!$D$151/12</f>
        <v>0</v>
      </c>
      <c r="V150" s="31">
        <f>+'ANNUAL BUDGET'!$D$151/12</f>
        <v>0</v>
      </c>
      <c r="X150" s="31">
        <f>+'ANNUAL BUDGET'!$D$151/12</f>
        <v>0</v>
      </c>
      <c r="Z150" s="31">
        <f>+'ANNUAL BUDGET'!$D$151/12</f>
        <v>0</v>
      </c>
      <c r="AB150" s="31">
        <f t="shared" si="2"/>
        <v>0</v>
      </c>
      <c r="AC150" s="82">
        <f>+'ANNUAL BUDGET'!D151-'Monthly Results'!AB150</f>
        <v>0</v>
      </c>
    </row>
    <row r="151" spans="1:29" x14ac:dyDescent="0.25">
      <c r="A151" s="37">
        <v>42105</v>
      </c>
      <c r="B151" s="37" t="s">
        <v>108</v>
      </c>
      <c r="D151" s="31">
        <f>+'ANNUAL BUDGET'!$D$152/12</f>
        <v>0</v>
      </c>
      <c r="F151" s="31">
        <f>+'ANNUAL BUDGET'!$D$152/12</f>
        <v>0</v>
      </c>
      <c r="H151" s="31">
        <f>+'ANNUAL BUDGET'!$D$152/12</f>
        <v>0</v>
      </c>
      <c r="J151" s="31">
        <f>+'ANNUAL BUDGET'!$D$152/12</f>
        <v>0</v>
      </c>
      <c r="L151" s="31">
        <f>+'ANNUAL BUDGET'!$D$152/12</f>
        <v>0</v>
      </c>
      <c r="N151" s="31">
        <f>+'ANNUAL BUDGET'!$D$152/12</f>
        <v>0</v>
      </c>
      <c r="P151" s="31">
        <f>+'ANNUAL BUDGET'!$D$152/12</f>
        <v>0</v>
      </c>
      <c r="R151" s="31">
        <f>+'ANNUAL BUDGET'!$D$152/12</f>
        <v>0</v>
      </c>
      <c r="T151" s="31">
        <f>+'ANNUAL BUDGET'!$D$152/12</f>
        <v>0</v>
      </c>
      <c r="V151" s="31">
        <f>+'ANNUAL BUDGET'!$D$152/12</f>
        <v>0</v>
      </c>
      <c r="X151" s="31">
        <f>+'ANNUAL BUDGET'!$D$152/12</f>
        <v>0</v>
      </c>
      <c r="Z151" s="31">
        <f>+'ANNUAL BUDGET'!$D$152/12</f>
        <v>0</v>
      </c>
      <c r="AB151" s="31">
        <f t="shared" si="2"/>
        <v>0</v>
      </c>
      <c r="AC151" s="82">
        <f>+'ANNUAL BUDGET'!D152-'Monthly Results'!AB151</f>
        <v>0</v>
      </c>
    </row>
    <row r="152" spans="1:29" x14ac:dyDescent="0.25">
      <c r="A152" s="37">
        <v>42106</v>
      </c>
      <c r="B152" s="37" t="s">
        <v>109</v>
      </c>
      <c r="D152" s="31">
        <f>+'ANNUAL BUDGET'!$D$153/12</f>
        <v>0</v>
      </c>
      <c r="F152" s="31">
        <f>+'ANNUAL BUDGET'!$D$153/12</f>
        <v>0</v>
      </c>
      <c r="H152" s="31">
        <f>+'ANNUAL BUDGET'!$D$153/12</f>
        <v>0</v>
      </c>
      <c r="J152" s="31">
        <f>+'ANNUAL BUDGET'!$D$153/12</f>
        <v>0</v>
      </c>
      <c r="L152" s="31">
        <f>+'ANNUAL BUDGET'!$D$153/12</f>
        <v>0</v>
      </c>
      <c r="N152" s="31">
        <f>+'ANNUAL BUDGET'!$D$153/12</f>
        <v>0</v>
      </c>
      <c r="P152" s="31">
        <f>+'ANNUAL BUDGET'!$D$153/12</f>
        <v>0</v>
      </c>
      <c r="R152" s="31">
        <f>+'ANNUAL BUDGET'!$D$153/12</f>
        <v>0</v>
      </c>
      <c r="T152" s="31">
        <f>+'ANNUAL BUDGET'!$D$153/12</f>
        <v>0</v>
      </c>
      <c r="V152" s="31">
        <f>+'ANNUAL BUDGET'!$D$153/12</f>
        <v>0</v>
      </c>
      <c r="X152" s="31">
        <f>+'ANNUAL BUDGET'!$D$153/12</f>
        <v>0</v>
      </c>
      <c r="Z152" s="31">
        <f>+'ANNUAL BUDGET'!$D$153/12</f>
        <v>0</v>
      </c>
      <c r="AB152" s="31">
        <f t="shared" si="2"/>
        <v>0</v>
      </c>
      <c r="AC152" s="82">
        <f>+'ANNUAL BUDGET'!D153-'Monthly Results'!AB152</f>
        <v>0</v>
      </c>
    </row>
    <row r="153" spans="1:29" x14ac:dyDescent="0.25">
      <c r="A153" s="37">
        <v>42107</v>
      </c>
      <c r="B153" s="37" t="s">
        <v>84</v>
      </c>
      <c r="D153" s="31" t="e">
        <f>+'ANNUAL BUDGET'!#REF!/12</f>
        <v>#REF!</v>
      </c>
      <c r="F153" s="31" t="e">
        <f>+'ANNUAL BUDGET'!#REF!/12</f>
        <v>#REF!</v>
      </c>
      <c r="H153" s="31" t="e">
        <f>+'ANNUAL BUDGET'!#REF!/12</f>
        <v>#REF!</v>
      </c>
      <c r="J153" s="31" t="e">
        <f>+'ANNUAL BUDGET'!#REF!/12</f>
        <v>#REF!</v>
      </c>
      <c r="L153" s="31" t="e">
        <f>+'ANNUAL BUDGET'!#REF!/12</f>
        <v>#REF!</v>
      </c>
      <c r="N153" s="31" t="e">
        <f>+'ANNUAL BUDGET'!#REF!/12</f>
        <v>#REF!</v>
      </c>
      <c r="P153" s="31" t="e">
        <f>+'ANNUAL BUDGET'!#REF!/12</f>
        <v>#REF!</v>
      </c>
      <c r="R153" s="31" t="e">
        <f>+'ANNUAL BUDGET'!#REF!/12</f>
        <v>#REF!</v>
      </c>
      <c r="T153" s="31" t="e">
        <f>+'ANNUAL BUDGET'!#REF!/12</f>
        <v>#REF!</v>
      </c>
      <c r="V153" s="31" t="e">
        <f>+'ANNUAL BUDGET'!#REF!/12</f>
        <v>#REF!</v>
      </c>
      <c r="X153" s="31" t="e">
        <f>+'ANNUAL BUDGET'!#REF!/12</f>
        <v>#REF!</v>
      </c>
      <c r="Z153" s="31" t="e">
        <f>+'ANNUAL BUDGET'!#REF!/12</f>
        <v>#REF!</v>
      </c>
      <c r="AB153" s="31" t="e">
        <f t="shared" si="2"/>
        <v>#REF!</v>
      </c>
      <c r="AC153" s="82" t="e">
        <f>+'ANNUAL BUDGET'!#REF!-'Monthly Results'!AB153</f>
        <v>#REF!</v>
      </c>
    </row>
    <row r="154" spans="1:29" x14ac:dyDescent="0.25">
      <c r="A154" s="37"/>
      <c r="B154" s="37"/>
      <c r="D154" s="57"/>
      <c r="F154" s="57"/>
      <c r="H154" s="57"/>
      <c r="J154" s="57"/>
      <c r="L154" s="57"/>
      <c r="N154" s="57"/>
      <c r="P154" s="57"/>
      <c r="R154" s="57"/>
      <c r="T154" s="57"/>
      <c r="V154" s="57"/>
      <c r="X154" s="57"/>
      <c r="Z154" s="57"/>
      <c r="AB154" s="57">
        <f t="shared" si="2"/>
        <v>0</v>
      </c>
      <c r="AC154" s="82">
        <f>+'ANNUAL BUDGET'!D154-'Monthly Results'!AB154</f>
        <v>0</v>
      </c>
    </row>
    <row r="155" spans="1:29" s="41" customFormat="1" ht="13.8" thickBot="1" x14ac:dyDescent="0.3">
      <c r="A155" s="38">
        <v>42195</v>
      </c>
      <c r="B155" s="38" t="s">
        <v>110</v>
      </c>
      <c r="D155" s="32" t="e">
        <f>SUM(D147:D153)</f>
        <v>#REF!</v>
      </c>
      <c r="F155" s="32" t="e">
        <f>SUM(F147:F153)</f>
        <v>#REF!</v>
      </c>
      <c r="H155" s="32" t="e">
        <f>SUM(H147:H153)</f>
        <v>#REF!</v>
      </c>
      <c r="J155" s="32" t="e">
        <f>SUM(J147:J153)</f>
        <v>#REF!</v>
      </c>
      <c r="L155" s="32" t="e">
        <f>SUM(L147:L153)</f>
        <v>#REF!</v>
      </c>
      <c r="N155" s="32" t="e">
        <f>SUM(N147:N153)</f>
        <v>#REF!</v>
      </c>
      <c r="P155" s="32" t="e">
        <f>SUM(P147:P153)</f>
        <v>#REF!</v>
      </c>
      <c r="R155" s="32" t="e">
        <f>SUM(R147:R153)</f>
        <v>#REF!</v>
      </c>
      <c r="T155" s="32" t="e">
        <f>SUM(T147:T153)</f>
        <v>#REF!</v>
      </c>
      <c r="V155" s="32" t="e">
        <f>SUM(V147:V153)</f>
        <v>#REF!</v>
      </c>
      <c r="X155" s="32" t="e">
        <f>SUM(X147:X153)</f>
        <v>#REF!</v>
      </c>
      <c r="Z155" s="32" t="e">
        <f>SUM(Z147:Z153)</f>
        <v>#REF!</v>
      </c>
      <c r="AB155" s="32" t="e">
        <f t="shared" si="2"/>
        <v>#REF!</v>
      </c>
      <c r="AC155" s="82" t="e">
        <f>+'ANNUAL BUDGET'!D155-'Monthly Results'!AB155</f>
        <v>#REF!</v>
      </c>
    </row>
    <row r="156" spans="1:29" ht="13.8" thickTop="1" x14ac:dyDescent="0.25">
      <c r="A156"/>
      <c r="B156" s="39"/>
      <c r="D156" s="57"/>
      <c r="F156" s="57"/>
      <c r="H156" s="57"/>
      <c r="J156" s="57"/>
      <c r="L156" s="57"/>
      <c r="N156" s="57"/>
      <c r="P156" s="57"/>
      <c r="R156" s="57"/>
      <c r="T156" s="57"/>
      <c r="V156" s="57"/>
      <c r="X156" s="57"/>
      <c r="Z156" s="57"/>
      <c r="AB156" s="57"/>
      <c r="AC156" s="82"/>
    </row>
    <row r="157" spans="1:29" x14ac:dyDescent="0.25">
      <c r="A157" s="37">
        <v>42205</v>
      </c>
      <c r="B157" s="37" t="s">
        <v>85</v>
      </c>
      <c r="D157" s="31">
        <f>+'ANNUAL BUDGET'!$D$157/12</f>
        <v>0</v>
      </c>
      <c r="F157" s="31">
        <f>+'ANNUAL BUDGET'!$D$157/12</f>
        <v>0</v>
      </c>
      <c r="H157" s="31">
        <f>+'ANNUAL BUDGET'!$D$157/12</f>
        <v>0</v>
      </c>
      <c r="J157" s="31">
        <f>+'ANNUAL BUDGET'!$D$157/12</f>
        <v>0</v>
      </c>
      <c r="L157" s="31">
        <f>+'ANNUAL BUDGET'!$D$157/12</f>
        <v>0</v>
      </c>
      <c r="N157" s="31">
        <f>+'ANNUAL BUDGET'!$D$157/12</f>
        <v>0</v>
      </c>
      <c r="P157" s="31">
        <f>+'ANNUAL BUDGET'!$D$157/12</f>
        <v>0</v>
      </c>
      <c r="R157" s="31">
        <f>+'ANNUAL BUDGET'!$D$157/12</f>
        <v>0</v>
      </c>
      <c r="T157" s="31">
        <f>+'ANNUAL BUDGET'!$D$157/12</f>
        <v>0</v>
      </c>
      <c r="V157" s="31">
        <f>+'ANNUAL BUDGET'!$D$157/12</f>
        <v>0</v>
      </c>
      <c r="X157" s="31">
        <f>+'ANNUAL BUDGET'!$D$157/12</f>
        <v>0</v>
      </c>
      <c r="Z157" s="31">
        <f>+'ANNUAL BUDGET'!$D$157/12</f>
        <v>0</v>
      </c>
      <c r="AB157" s="31">
        <f t="shared" si="2"/>
        <v>0</v>
      </c>
      <c r="AC157" s="82">
        <f>+'ANNUAL BUDGET'!D157-'Monthly Results'!AB157</f>
        <v>0</v>
      </c>
    </row>
    <row r="158" spans="1:29" x14ac:dyDescent="0.25">
      <c r="A158" s="37">
        <v>42210</v>
      </c>
      <c r="B158" s="37" t="s">
        <v>111</v>
      </c>
      <c r="D158" s="31">
        <f>+'ANNUAL BUDGET'!$D$158/12</f>
        <v>0</v>
      </c>
      <c r="F158" s="31">
        <f>+'ANNUAL BUDGET'!$D$158/12</f>
        <v>0</v>
      </c>
      <c r="H158" s="31">
        <f>+'ANNUAL BUDGET'!$D$158/12</f>
        <v>0</v>
      </c>
      <c r="J158" s="31">
        <f>+'ANNUAL BUDGET'!$D$158/12</f>
        <v>0</v>
      </c>
      <c r="L158" s="31">
        <f>+'ANNUAL BUDGET'!$D$158/12</f>
        <v>0</v>
      </c>
      <c r="N158" s="31">
        <f>+'ANNUAL BUDGET'!$D$158/12</f>
        <v>0</v>
      </c>
      <c r="P158" s="31">
        <f>+'ANNUAL BUDGET'!$D$158/12</f>
        <v>0</v>
      </c>
      <c r="R158" s="31">
        <f>+'ANNUAL BUDGET'!$D$158/12</f>
        <v>0</v>
      </c>
      <c r="T158" s="31">
        <f>+'ANNUAL BUDGET'!$D$158/12</f>
        <v>0</v>
      </c>
      <c r="V158" s="31">
        <f>+'ANNUAL BUDGET'!$D$158/12</f>
        <v>0</v>
      </c>
      <c r="X158" s="31">
        <f>+'ANNUAL BUDGET'!$D$158/12</f>
        <v>0</v>
      </c>
      <c r="Z158" s="31">
        <f>+'ANNUAL BUDGET'!$D$158/12</f>
        <v>0</v>
      </c>
      <c r="AB158" s="31">
        <f t="shared" si="2"/>
        <v>0</v>
      </c>
      <c r="AC158" s="82">
        <f>+'ANNUAL BUDGET'!D158-'Monthly Results'!AB158</f>
        <v>0</v>
      </c>
    </row>
    <row r="159" spans="1:29" x14ac:dyDescent="0.25">
      <c r="A159" s="37">
        <v>42215</v>
      </c>
      <c r="B159" s="37" t="s">
        <v>112</v>
      </c>
      <c r="D159" s="31">
        <f>+'ANNUAL BUDGET'!$D$159/12</f>
        <v>0</v>
      </c>
      <c r="F159" s="31">
        <f>+'ANNUAL BUDGET'!$D$159/12</f>
        <v>0</v>
      </c>
      <c r="H159" s="31">
        <f>+'ANNUAL BUDGET'!$D$159/12</f>
        <v>0</v>
      </c>
      <c r="J159" s="31">
        <f>+'ANNUAL BUDGET'!$D$159/12</f>
        <v>0</v>
      </c>
      <c r="L159" s="31">
        <f>+'ANNUAL BUDGET'!$D$159/12</f>
        <v>0</v>
      </c>
      <c r="N159" s="31">
        <f>+'ANNUAL BUDGET'!$D$159/12</f>
        <v>0</v>
      </c>
      <c r="P159" s="31">
        <f>+'ANNUAL BUDGET'!$D$159/12</f>
        <v>0</v>
      </c>
      <c r="R159" s="31">
        <f>+'ANNUAL BUDGET'!$D$159/12</f>
        <v>0</v>
      </c>
      <c r="T159" s="31">
        <f>+'ANNUAL BUDGET'!$D$159/12</f>
        <v>0</v>
      </c>
      <c r="V159" s="31">
        <f>+'ANNUAL BUDGET'!$D$159/12</f>
        <v>0</v>
      </c>
      <c r="X159" s="31">
        <f>+'ANNUAL BUDGET'!$D$159/12</f>
        <v>0</v>
      </c>
      <c r="Z159" s="31">
        <f>+'ANNUAL BUDGET'!$D$159/12</f>
        <v>0</v>
      </c>
      <c r="AB159" s="31">
        <f t="shared" si="2"/>
        <v>0</v>
      </c>
      <c r="AC159" s="82">
        <f>+'ANNUAL BUDGET'!D159-'Monthly Results'!AB159</f>
        <v>0</v>
      </c>
    </row>
    <row r="160" spans="1:29" x14ac:dyDescent="0.25">
      <c r="A160" s="37">
        <v>42220</v>
      </c>
      <c r="B160" s="37" t="s">
        <v>113</v>
      </c>
      <c r="D160" s="31">
        <f>+'ANNUAL BUDGET'!$D$160/12</f>
        <v>0</v>
      </c>
      <c r="F160" s="31">
        <f>+'ANNUAL BUDGET'!$D$160/12</f>
        <v>0</v>
      </c>
      <c r="H160" s="31">
        <f>+'ANNUAL BUDGET'!$D$160/12</f>
        <v>0</v>
      </c>
      <c r="J160" s="31">
        <f>+'ANNUAL BUDGET'!$D$160/12</f>
        <v>0</v>
      </c>
      <c r="L160" s="31">
        <f>+'ANNUAL BUDGET'!$D$160/12</f>
        <v>0</v>
      </c>
      <c r="N160" s="31">
        <f>+'ANNUAL BUDGET'!$D$160/12</f>
        <v>0</v>
      </c>
      <c r="P160" s="31">
        <f>+'ANNUAL BUDGET'!$D$160/12</f>
        <v>0</v>
      </c>
      <c r="R160" s="31">
        <f>+'ANNUAL BUDGET'!$D$160/12</f>
        <v>0</v>
      </c>
      <c r="T160" s="31">
        <f>+'ANNUAL BUDGET'!$D$160/12</f>
        <v>0</v>
      </c>
      <c r="V160" s="31">
        <f>+'ANNUAL BUDGET'!$D$160/12</f>
        <v>0</v>
      </c>
      <c r="X160" s="31">
        <f>+'ANNUAL BUDGET'!$D$160/12</f>
        <v>0</v>
      </c>
      <c r="Z160" s="31">
        <f>+'ANNUAL BUDGET'!$D$160/12</f>
        <v>0</v>
      </c>
      <c r="AB160" s="31">
        <f t="shared" si="2"/>
        <v>0</v>
      </c>
      <c r="AC160" s="82">
        <f>+'ANNUAL BUDGET'!D160-'Monthly Results'!AB160</f>
        <v>0</v>
      </c>
    </row>
    <row r="161" spans="1:29" x14ac:dyDescent="0.25">
      <c r="A161" s="37">
        <v>42222</v>
      </c>
      <c r="B161" s="37" t="s">
        <v>114</v>
      </c>
      <c r="D161" s="31">
        <f>+'ANNUAL BUDGET'!$D$161/12</f>
        <v>0</v>
      </c>
      <c r="F161" s="31">
        <f>+'ANNUAL BUDGET'!$D$161/12</f>
        <v>0</v>
      </c>
      <c r="H161" s="31">
        <f>+'ANNUAL BUDGET'!$D$161/12</f>
        <v>0</v>
      </c>
      <c r="J161" s="31">
        <f>+'ANNUAL BUDGET'!$D$161/12</f>
        <v>0</v>
      </c>
      <c r="L161" s="31">
        <f>+'ANNUAL BUDGET'!$D$161/12</f>
        <v>0</v>
      </c>
      <c r="N161" s="31">
        <f>+'ANNUAL BUDGET'!$D$161/12</f>
        <v>0</v>
      </c>
      <c r="P161" s="31">
        <f>+'ANNUAL BUDGET'!$D$161/12</f>
        <v>0</v>
      </c>
      <c r="R161" s="31">
        <f>+'ANNUAL BUDGET'!$D$161/12</f>
        <v>0</v>
      </c>
      <c r="T161" s="31">
        <f>+'ANNUAL BUDGET'!$D$161/12</f>
        <v>0</v>
      </c>
      <c r="V161" s="31">
        <f>+'ANNUAL BUDGET'!$D$161/12</f>
        <v>0</v>
      </c>
      <c r="X161" s="31">
        <f>+'ANNUAL BUDGET'!$D$161/12</f>
        <v>0</v>
      </c>
      <c r="Z161" s="31">
        <f>+'ANNUAL BUDGET'!$D$161/12</f>
        <v>0</v>
      </c>
      <c r="AB161" s="31">
        <f t="shared" si="2"/>
        <v>0</v>
      </c>
      <c r="AC161" s="82">
        <f>+'ANNUAL BUDGET'!D161-'Monthly Results'!AB161</f>
        <v>0</v>
      </c>
    </row>
    <row r="162" spans="1:29" x14ac:dyDescent="0.25">
      <c r="A162" s="37">
        <v>42225</v>
      </c>
      <c r="B162" s="37" t="s">
        <v>115</v>
      </c>
      <c r="D162" s="31">
        <f>+'ANNUAL BUDGET'!$D$162/12</f>
        <v>0</v>
      </c>
      <c r="F162" s="31">
        <f>+'ANNUAL BUDGET'!$D$162/12</f>
        <v>0</v>
      </c>
      <c r="H162" s="31">
        <f>+'ANNUAL BUDGET'!$D$162/12</f>
        <v>0</v>
      </c>
      <c r="J162" s="31">
        <f>+'ANNUAL BUDGET'!$D$162/12</f>
        <v>0</v>
      </c>
      <c r="L162" s="31">
        <f>+'ANNUAL BUDGET'!$D$162/12</f>
        <v>0</v>
      </c>
      <c r="N162" s="31">
        <f>+'ANNUAL BUDGET'!$D$162/12</f>
        <v>0</v>
      </c>
      <c r="P162" s="31">
        <f>+'ANNUAL BUDGET'!$D$162/12</f>
        <v>0</v>
      </c>
      <c r="R162" s="31">
        <f>+'ANNUAL BUDGET'!$D$162/12</f>
        <v>0</v>
      </c>
      <c r="T162" s="31">
        <f>+'ANNUAL BUDGET'!$D$162/12</f>
        <v>0</v>
      </c>
      <c r="V162" s="31">
        <f>+'ANNUAL BUDGET'!$D$162/12</f>
        <v>0</v>
      </c>
      <c r="X162" s="31">
        <f>+'ANNUAL BUDGET'!$D$162/12</f>
        <v>0</v>
      </c>
      <c r="Z162" s="31">
        <f>+'ANNUAL BUDGET'!$D$162/12</f>
        <v>0</v>
      </c>
      <c r="AB162" s="31">
        <f t="shared" si="2"/>
        <v>0</v>
      </c>
      <c r="AC162" s="82">
        <f>+'ANNUAL BUDGET'!D162-'Monthly Results'!AB162</f>
        <v>0</v>
      </c>
    </row>
    <row r="163" spans="1:29" x14ac:dyDescent="0.25">
      <c r="A163" s="37">
        <v>42230</v>
      </c>
      <c r="B163" s="37" t="s">
        <v>116</v>
      </c>
      <c r="D163" s="31">
        <f>+'ANNUAL BUDGET'!$D$163/12</f>
        <v>0</v>
      </c>
      <c r="F163" s="31">
        <f>+'ANNUAL BUDGET'!$D$163/12</f>
        <v>0</v>
      </c>
      <c r="H163" s="31">
        <f>+'ANNUAL BUDGET'!$D$163/12</f>
        <v>0</v>
      </c>
      <c r="J163" s="31">
        <f>+'ANNUAL BUDGET'!$D$163/12</f>
        <v>0</v>
      </c>
      <c r="L163" s="31">
        <f>+'ANNUAL BUDGET'!$D$163/12</f>
        <v>0</v>
      </c>
      <c r="N163" s="31">
        <f>+'ANNUAL BUDGET'!$D$163/12</f>
        <v>0</v>
      </c>
      <c r="P163" s="31">
        <f>+'ANNUAL BUDGET'!$D$163/12</f>
        <v>0</v>
      </c>
      <c r="R163" s="31">
        <f>+'ANNUAL BUDGET'!$D$163/12</f>
        <v>0</v>
      </c>
      <c r="T163" s="31">
        <f>+'ANNUAL BUDGET'!$D$163/12</f>
        <v>0</v>
      </c>
      <c r="V163" s="31">
        <f>+'ANNUAL BUDGET'!$D$163/12</f>
        <v>0</v>
      </c>
      <c r="X163" s="31">
        <f>+'ANNUAL BUDGET'!$D$163/12</f>
        <v>0</v>
      </c>
      <c r="Z163" s="31">
        <f>+'ANNUAL BUDGET'!$D$163/12</f>
        <v>0</v>
      </c>
      <c r="AB163" s="31">
        <f t="shared" si="2"/>
        <v>0</v>
      </c>
      <c r="AC163" s="82">
        <f>+'ANNUAL BUDGET'!D163-'Monthly Results'!AB163</f>
        <v>0</v>
      </c>
    </row>
    <row r="164" spans="1:29" x14ac:dyDescent="0.25">
      <c r="A164" s="37">
        <v>42245</v>
      </c>
      <c r="B164" s="37" t="s">
        <v>117</v>
      </c>
      <c r="D164" s="31">
        <f>+'ANNUAL BUDGET'!$D$164/12</f>
        <v>0</v>
      </c>
      <c r="F164" s="31">
        <f>+'ANNUAL BUDGET'!$D$164/12</f>
        <v>0</v>
      </c>
      <c r="H164" s="31">
        <f>+'ANNUAL BUDGET'!$D$164/12</f>
        <v>0</v>
      </c>
      <c r="J164" s="31">
        <f>+'ANNUAL BUDGET'!$D$164/12</f>
        <v>0</v>
      </c>
      <c r="L164" s="31">
        <f>+'ANNUAL BUDGET'!$D$164/12</f>
        <v>0</v>
      </c>
      <c r="N164" s="31">
        <f>+'ANNUAL BUDGET'!$D$164/12</f>
        <v>0</v>
      </c>
      <c r="P164" s="31">
        <f>+'ANNUAL BUDGET'!$D$164/12</f>
        <v>0</v>
      </c>
      <c r="R164" s="31">
        <f>+'ANNUAL BUDGET'!$D$164/12</f>
        <v>0</v>
      </c>
      <c r="T164" s="31">
        <f>+'ANNUAL BUDGET'!$D$164/12</f>
        <v>0</v>
      </c>
      <c r="V164" s="31">
        <f>+'ANNUAL BUDGET'!$D$164/12</f>
        <v>0</v>
      </c>
      <c r="X164" s="31">
        <f>+'ANNUAL BUDGET'!$D$164/12</f>
        <v>0</v>
      </c>
      <c r="Z164" s="31">
        <f>+'ANNUAL BUDGET'!$D$164/12</f>
        <v>0</v>
      </c>
      <c r="AB164" s="31">
        <f t="shared" si="2"/>
        <v>0</v>
      </c>
      <c r="AC164" s="82">
        <f>+'ANNUAL BUDGET'!D164-'Monthly Results'!AB164</f>
        <v>0</v>
      </c>
    </row>
    <row r="165" spans="1:29" x14ac:dyDescent="0.25">
      <c r="A165" s="37">
        <v>42250</v>
      </c>
      <c r="B165" s="37" t="s">
        <v>118</v>
      </c>
      <c r="D165" s="31">
        <f>+'ANNUAL BUDGET'!$D$165/12</f>
        <v>0</v>
      </c>
      <c r="F165" s="31">
        <f>+'ANNUAL BUDGET'!$D$165/12</f>
        <v>0</v>
      </c>
      <c r="H165" s="31">
        <f>+'ANNUAL BUDGET'!$D$165/12</f>
        <v>0</v>
      </c>
      <c r="J165" s="31">
        <f>+'ANNUAL BUDGET'!$D$165/12</f>
        <v>0</v>
      </c>
      <c r="L165" s="31">
        <f>+'ANNUAL BUDGET'!$D$165/12</f>
        <v>0</v>
      </c>
      <c r="N165" s="31">
        <f>+'ANNUAL BUDGET'!$D$165/12</f>
        <v>0</v>
      </c>
      <c r="P165" s="31">
        <f>+'ANNUAL BUDGET'!$D$165/12</f>
        <v>0</v>
      </c>
      <c r="R165" s="31">
        <f>+'ANNUAL BUDGET'!$D$165/12</f>
        <v>0</v>
      </c>
      <c r="T165" s="31">
        <f>+'ANNUAL BUDGET'!$D$165/12</f>
        <v>0</v>
      </c>
      <c r="V165" s="31">
        <f>+'ANNUAL BUDGET'!$D$165/12</f>
        <v>0</v>
      </c>
      <c r="X165" s="31">
        <f>+'ANNUAL BUDGET'!$D$165/12</f>
        <v>0</v>
      </c>
      <c r="Z165" s="31">
        <f>+'ANNUAL BUDGET'!$D$165/12</f>
        <v>0</v>
      </c>
      <c r="AB165" s="31">
        <f t="shared" si="2"/>
        <v>0</v>
      </c>
      <c r="AC165" s="82">
        <f>+'ANNUAL BUDGET'!D165-'Monthly Results'!AB165</f>
        <v>0</v>
      </c>
    </row>
    <row r="166" spans="1:29" x14ac:dyDescent="0.25">
      <c r="A166" s="37">
        <v>42260</v>
      </c>
      <c r="B166" s="37" t="s">
        <v>119</v>
      </c>
      <c r="D166" s="31">
        <f>+'ANNUAL BUDGET'!$D$166/12</f>
        <v>0</v>
      </c>
      <c r="F166" s="31">
        <f>+'ANNUAL BUDGET'!$D$166/12</f>
        <v>0</v>
      </c>
      <c r="H166" s="31">
        <f>+'ANNUAL BUDGET'!$D$166/12</f>
        <v>0</v>
      </c>
      <c r="J166" s="31">
        <f>+'ANNUAL BUDGET'!$D$166/12</f>
        <v>0</v>
      </c>
      <c r="L166" s="31">
        <f>+'ANNUAL BUDGET'!$D$166/12</f>
        <v>0</v>
      </c>
      <c r="N166" s="31">
        <f>+'ANNUAL BUDGET'!$D$166/12</f>
        <v>0</v>
      </c>
      <c r="P166" s="31">
        <f>+'ANNUAL BUDGET'!$D$166/12</f>
        <v>0</v>
      </c>
      <c r="R166" s="31">
        <f>+'ANNUAL BUDGET'!$D$166/12</f>
        <v>0</v>
      </c>
      <c r="T166" s="31">
        <f>+'ANNUAL BUDGET'!$D$166/12</f>
        <v>0</v>
      </c>
      <c r="V166" s="31">
        <f>+'ANNUAL BUDGET'!$D$166/12</f>
        <v>0</v>
      </c>
      <c r="X166" s="31">
        <f>+'ANNUAL BUDGET'!$D$166/12</f>
        <v>0</v>
      </c>
      <c r="Z166" s="31">
        <f>+'ANNUAL BUDGET'!$D$166/12</f>
        <v>0</v>
      </c>
      <c r="AB166" s="31">
        <f t="shared" si="2"/>
        <v>0</v>
      </c>
      <c r="AC166" s="82">
        <f>+'ANNUAL BUDGET'!D166-'Monthly Results'!AB166</f>
        <v>0</v>
      </c>
    </row>
    <row r="167" spans="1:29" x14ac:dyDescent="0.25">
      <c r="A167" s="37">
        <v>42270</v>
      </c>
      <c r="B167" s="37" t="s">
        <v>120</v>
      </c>
      <c r="D167" s="31">
        <f>+'ANNUAL BUDGET'!$D$167/12</f>
        <v>0</v>
      </c>
      <c r="F167" s="31">
        <f>+'ANNUAL BUDGET'!$D$167/12</f>
        <v>0</v>
      </c>
      <c r="H167" s="31">
        <f>+'ANNUAL BUDGET'!$D$167/12</f>
        <v>0</v>
      </c>
      <c r="J167" s="31">
        <f>+'ANNUAL BUDGET'!$D$167/12</f>
        <v>0</v>
      </c>
      <c r="L167" s="31">
        <f>+'ANNUAL BUDGET'!$D$167/12</f>
        <v>0</v>
      </c>
      <c r="N167" s="31">
        <f>+'ANNUAL BUDGET'!$D$167/12</f>
        <v>0</v>
      </c>
      <c r="P167" s="31">
        <f>+'ANNUAL BUDGET'!$D$167/12</f>
        <v>0</v>
      </c>
      <c r="R167" s="31">
        <f>+'ANNUAL BUDGET'!$D$167/12</f>
        <v>0</v>
      </c>
      <c r="T167" s="31">
        <f>+'ANNUAL BUDGET'!$D$167/12</f>
        <v>0</v>
      </c>
      <c r="V167" s="31">
        <f>+'ANNUAL BUDGET'!$D$167/12</f>
        <v>0</v>
      </c>
      <c r="X167" s="31">
        <f>+'ANNUAL BUDGET'!$D$167/12</f>
        <v>0</v>
      </c>
      <c r="Z167" s="31">
        <f>+'ANNUAL BUDGET'!$D$167/12</f>
        <v>0</v>
      </c>
      <c r="AB167" s="31">
        <f t="shared" si="2"/>
        <v>0</v>
      </c>
      <c r="AC167" s="82">
        <f>+'ANNUAL BUDGET'!D167-'Monthly Results'!AB167</f>
        <v>0</v>
      </c>
    </row>
    <row r="168" spans="1:29" x14ac:dyDescent="0.25">
      <c r="A168" s="37">
        <v>42295</v>
      </c>
      <c r="B168" s="37" t="s">
        <v>121</v>
      </c>
      <c r="D168" s="31">
        <f>+'ANNUAL BUDGET'!$D$168/12</f>
        <v>0</v>
      </c>
      <c r="F168" s="31">
        <f>+'ANNUAL BUDGET'!$D$168/12</f>
        <v>0</v>
      </c>
      <c r="H168" s="31">
        <f>+'ANNUAL BUDGET'!$D$168/12</f>
        <v>0</v>
      </c>
      <c r="J168" s="31">
        <f>+'ANNUAL BUDGET'!$D$168/12</f>
        <v>0</v>
      </c>
      <c r="L168" s="31">
        <f>+'ANNUAL BUDGET'!$D$168/12</f>
        <v>0</v>
      </c>
      <c r="N168" s="31">
        <f>+'ANNUAL BUDGET'!$D$168/12</f>
        <v>0</v>
      </c>
      <c r="P168" s="31">
        <f>+'ANNUAL BUDGET'!$D$168/12</f>
        <v>0</v>
      </c>
      <c r="R168" s="31">
        <f>+'ANNUAL BUDGET'!$D$168/12</f>
        <v>0</v>
      </c>
      <c r="T168" s="31">
        <f>+'ANNUAL BUDGET'!$D$168/12</f>
        <v>0</v>
      </c>
      <c r="V168" s="31">
        <f>+'ANNUAL BUDGET'!$D$168/12</f>
        <v>0</v>
      </c>
      <c r="X168" s="31">
        <f>+'ANNUAL BUDGET'!$D$168/12</f>
        <v>0</v>
      </c>
      <c r="Z168" s="31">
        <f>+'ANNUAL BUDGET'!$D$168/12</f>
        <v>0</v>
      </c>
      <c r="AB168" s="31">
        <f t="shared" si="2"/>
        <v>0</v>
      </c>
      <c r="AC168" s="82">
        <f>+'ANNUAL BUDGET'!D168-'Monthly Results'!AB168</f>
        <v>0</v>
      </c>
    </row>
    <row r="169" spans="1:29" x14ac:dyDescent="0.25">
      <c r="A169" s="37"/>
      <c r="B169" s="37"/>
      <c r="D169" s="57"/>
      <c r="F169" s="57"/>
      <c r="H169" s="57"/>
      <c r="J169" s="57"/>
      <c r="L169" s="57"/>
      <c r="N169" s="57"/>
      <c r="P169" s="57"/>
      <c r="R169" s="57"/>
      <c r="T169" s="57"/>
      <c r="V169" s="57"/>
      <c r="X169" s="57"/>
      <c r="Z169" s="57"/>
      <c r="AB169" s="57">
        <f t="shared" si="2"/>
        <v>0</v>
      </c>
      <c r="AC169" s="82">
        <f>+'ANNUAL BUDGET'!D169-'Monthly Results'!AB169</f>
        <v>0</v>
      </c>
    </row>
    <row r="170" spans="1:29" s="41" customFormat="1" ht="13.8" thickBot="1" x14ac:dyDescent="0.3">
      <c r="A170" s="38">
        <v>42296</v>
      </c>
      <c r="B170" s="38" t="s">
        <v>126</v>
      </c>
      <c r="D170" s="32">
        <f>SUM(D157:D168)</f>
        <v>0</v>
      </c>
      <c r="F170" s="32">
        <f>SUM(F157:F168)</f>
        <v>0</v>
      </c>
      <c r="H170" s="32">
        <f>SUM(H157:H168)</f>
        <v>0</v>
      </c>
      <c r="J170" s="32">
        <f>SUM(J157:J168)</f>
        <v>0</v>
      </c>
      <c r="L170" s="32">
        <f>SUM(L157:L168)</f>
        <v>0</v>
      </c>
      <c r="N170" s="32">
        <f>SUM(N157:N168)</f>
        <v>0</v>
      </c>
      <c r="P170" s="32">
        <f>SUM(P157:P168)</f>
        <v>0</v>
      </c>
      <c r="R170" s="32">
        <f>SUM(R157:R168)</f>
        <v>0</v>
      </c>
      <c r="T170" s="32">
        <f>SUM(T157:T168)</f>
        <v>0</v>
      </c>
      <c r="V170" s="32">
        <f>SUM(V157:V168)</f>
        <v>0</v>
      </c>
      <c r="X170" s="32">
        <f>SUM(X157:X168)</f>
        <v>0</v>
      </c>
      <c r="Z170" s="32">
        <f>SUM(Z157:Z168)</f>
        <v>0</v>
      </c>
      <c r="AB170" s="32">
        <f t="shared" si="2"/>
        <v>0</v>
      </c>
      <c r="AC170" s="82">
        <f>+'ANNUAL BUDGET'!D170-'Monthly Results'!AB170</f>
        <v>0</v>
      </c>
    </row>
    <row r="171" spans="1:29" ht="13.8" thickTop="1" x14ac:dyDescent="0.25">
      <c r="A171" s="38"/>
      <c r="B171"/>
      <c r="D171" s="57"/>
      <c r="F171" s="57"/>
      <c r="H171" s="57"/>
      <c r="J171" s="57"/>
      <c r="L171" s="57"/>
      <c r="N171" s="57"/>
      <c r="P171" s="57"/>
      <c r="R171" s="57"/>
      <c r="T171" s="57"/>
      <c r="V171" s="57"/>
      <c r="X171" s="57"/>
      <c r="Z171" s="57"/>
      <c r="AB171" s="57"/>
      <c r="AC171" s="82"/>
    </row>
    <row r="172" spans="1:29" x14ac:dyDescent="0.25">
      <c r="A172"/>
      <c r="B172" s="39"/>
      <c r="D172" s="57"/>
      <c r="F172" s="57"/>
      <c r="H172" s="57"/>
      <c r="J172" s="57"/>
      <c r="L172" s="57"/>
      <c r="N172" s="57"/>
      <c r="P172" s="57"/>
      <c r="R172" s="57"/>
      <c r="T172" s="57"/>
      <c r="V172" s="57"/>
      <c r="X172" s="57"/>
      <c r="Z172" s="57"/>
      <c r="AB172" s="57"/>
      <c r="AC172" s="82"/>
    </row>
    <row r="173" spans="1:29" x14ac:dyDescent="0.25">
      <c r="A173" s="37">
        <v>42310</v>
      </c>
      <c r="B173" s="37" t="s">
        <v>122</v>
      </c>
      <c r="D173" s="31">
        <f>+'ANNUAL BUDGET'!$D$173/12</f>
        <v>0</v>
      </c>
      <c r="F173" s="31">
        <f>+'ANNUAL BUDGET'!$D$173/12</f>
        <v>0</v>
      </c>
      <c r="H173" s="31">
        <f>+'ANNUAL BUDGET'!$D$173/12</f>
        <v>0</v>
      </c>
      <c r="J173" s="31">
        <f>+'ANNUAL BUDGET'!$D$173/12</f>
        <v>0</v>
      </c>
      <c r="L173" s="31">
        <f>+'ANNUAL BUDGET'!$D$173/12</f>
        <v>0</v>
      </c>
      <c r="N173" s="31">
        <f>+'ANNUAL BUDGET'!$D$173/12</f>
        <v>0</v>
      </c>
      <c r="P173" s="31">
        <f>+'ANNUAL BUDGET'!$D$173/12</f>
        <v>0</v>
      </c>
      <c r="R173" s="31">
        <f>+'ANNUAL BUDGET'!$D$173/12</f>
        <v>0</v>
      </c>
      <c r="T173" s="31">
        <f>+'ANNUAL BUDGET'!$D$173/12</f>
        <v>0</v>
      </c>
      <c r="V173" s="31">
        <f>+'ANNUAL BUDGET'!$D$173/12</f>
        <v>0</v>
      </c>
      <c r="X173" s="31">
        <f>+'ANNUAL BUDGET'!$D$173/12</f>
        <v>0</v>
      </c>
      <c r="Z173" s="31">
        <f>+'ANNUAL BUDGET'!$D$173/12</f>
        <v>0</v>
      </c>
      <c r="AB173" s="31">
        <f t="shared" si="2"/>
        <v>0</v>
      </c>
      <c r="AC173" s="82">
        <f>+'ANNUAL BUDGET'!D173-'Monthly Results'!AB173</f>
        <v>0</v>
      </c>
    </row>
    <row r="174" spans="1:29" x14ac:dyDescent="0.25">
      <c r="A174" s="37">
        <v>42320</v>
      </c>
      <c r="B174" s="37" t="s">
        <v>123</v>
      </c>
      <c r="D174" s="31">
        <f>+'ANNUAL BUDGET'!$D$174/12</f>
        <v>0</v>
      </c>
      <c r="F174" s="31">
        <f>+'ANNUAL BUDGET'!$D$174/12</f>
        <v>0</v>
      </c>
      <c r="H174" s="31">
        <f>+'ANNUAL BUDGET'!$D$174/12</f>
        <v>0</v>
      </c>
      <c r="J174" s="31">
        <f>+'ANNUAL BUDGET'!$D$174/12</f>
        <v>0</v>
      </c>
      <c r="L174" s="31">
        <f>+'ANNUAL BUDGET'!$D$174/12</f>
        <v>0</v>
      </c>
      <c r="N174" s="31">
        <f>+'ANNUAL BUDGET'!$D$174/12</f>
        <v>0</v>
      </c>
      <c r="P174" s="31">
        <f>+'ANNUAL BUDGET'!$D$174/12</f>
        <v>0</v>
      </c>
      <c r="R174" s="31">
        <f>+'ANNUAL BUDGET'!$D$174/12</f>
        <v>0</v>
      </c>
      <c r="T174" s="31">
        <f>+'ANNUAL BUDGET'!$D$174/12</f>
        <v>0</v>
      </c>
      <c r="V174" s="31">
        <f>+'ANNUAL BUDGET'!$D$174/12</f>
        <v>0</v>
      </c>
      <c r="X174" s="31">
        <f>+'ANNUAL BUDGET'!$D$174/12</f>
        <v>0</v>
      </c>
      <c r="Z174" s="31">
        <f>+'ANNUAL BUDGET'!$D$174/12</f>
        <v>0</v>
      </c>
      <c r="AB174" s="31">
        <f t="shared" si="2"/>
        <v>0</v>
      </c>
      <c r="AC174" s="82">
        <f>+'ANNUAL BUDGET'!D174-'Monthly Results'!AB174</f>
        <v>0</v>
      </c>
    </row>
    <row r="175" spans="1:29" x14ac:dyDescent="0.25">
      <c r="A175" s="37">
        <v>42330</v>
      </c>
      <c r="B175" s="37" t="s">
        <v>124</v>
      </c>
      <c r="D175" s="31">
        <f>+'ANNUAL BUDGET'!$D$175/12</f>
        <v>0</v>
      </c>
      <c r="F175" s="31">
        <f>+'ANNUAL BUDGET'!$D$175/12</f>
        <v>0</v>
      </c>
      <c r="H175" s="31">
        <f>+'ANNUAL BUDGET'!$D$175/12</f>
        <v>0</v>
      </c>
      <c r="J175" s="31">
        <f>+'ANNUAL BUDGET'!$D$175/12</f>
        <v>0</v>
      </c>
      <c r="L175" s="31">
        <f>+'ANNUAL BUDGET'!$D$175/12</f>
        <v>0</v>
      </c>
      <c r="N175" s="31">
        <f>+'ANNUAL BUDGET'!$D$175/12</f>
        <v>0</v>
      </c>
      <c r="P175" s="31">
        <f>+'ANNUAL BUDGET'!$D$175/12</f>
        <v>0</v>
      </c>
      <c r="R175" s="31">
        <f>+'ANNUAL BUDGET'!$D$175/12</f>
        <v>0</v>
      </c>
      <c r="T175" s="31">
        <f>+'ANNUAL BUDGET'!$D$175/12</f>
        <v>0</v>
      </c>
      <c r="V175" s="31">
        <f>+'ANNUAL BUDGET'!$D$175/12</f>
        <v>0</v>
      </c>
      <c r="X175" s="31">
        <f>+'ANNUAL BUDGET'!$D$175/12</f>
        <v>0</v>
      </c>
      <c r="Z175" s="31">
        <f>+'ANNUAL BUDGET'!$D$175/12</f>
        <v>0</v>
      </c>
      <c r="AB175" s="31">
        <f t="shared" si="2"/>
        <v>0</v>
      </c>
      <c r="AC175" s="82">
        <f>+'ANNUAL BUDGET'!D175-'Monthly Results'!AB175</f>
        <v>0</v>
      </c>
    </row>
    <row r="176" spans="1:29" x14ac:dyDescent="0.25">
      <c r="A176" s="37">
        <v>42340</v>
      </c>
      <c r="B176" s="37" t="s">
        <v>125</v>
      </c>
      <c r="D176" s="31">
        <f>+'ANNUAL BUDGET'!$D$176/12</f>
        <v>0</v>
      </c>
      <c r="F176" s="31">
        <f>+'ANNUAL BUDGET'!$D$176/12</f>
        <v>0</v>
      </c>
      <c r="H176" s="31">
        <f>+'ANNUAL BUDGET'!$D$176/12</f>
        <v>0</v>
      </c>
      <c r="J176" s="31">
        <f>+'ANNUAL BUDGET'!$D$176/12</f>
        <v>0</v>
      </c>
      <c r="L176" s="31">
        <f>+'ANNUAL BUDGET'!$D$176/12</f>
        <v>0</v>
      </c>
      <c r="N176" s="31">
        <f>+'ANNUAL BUDGET'!$D$176/12</f>
        <v>0</v>
      </c>
      <c r="P176" s="31">
        <f>+'ANNUAL BUDGET'!$D$176/12</f>
        <v>0</v>
      </c>
      <c r="R176" s="31">
        <f>+'ANNUAL BUDGET'!$D$176/12</f>
        <v>0</v>
      </c>
      <c r="T176" s="31">
        <f>+'ANNUAL BUDGET'!$D$176/12</f>
        <v>0</v>
      </c>
      <c r="V176" s="31">
        <f>+'ANNUAL BUDGET'!$D$176/12</f>
        <v>0</v>
      </c>
      <c r="X176" s="31">
        <f>+'ANNUAL BUDGET'!$D$176/12</f>
        <v>0</v>
      </c>
      <c r="Z176" s="31">
        <f>+'ANNUAL BUDGET'!$D$176/12</f>
        <v>0</v>
      </c>
      <c r="AB176" s="31">
        <f t="shared" si="2"/>
        <v>0</v>
      </c>
      <c r="AC176" s="82">
        <f>+'ANNUAL BUDGET'!D176-'Monthly Results'!AB176</f>
        <v>0</v>
      </c>
    </row>
    <row r="177" spans="1:29" x14ac:dyDescent="0.25">
      <c r="A177" s="37"/>
      <c r="B177" s="37"/>
      <c r="D177" s="57"/>
      <c r="F177" s="57"/>
      <c r="H177" s="57"/>
      <c r="J177" s="57"/>
      <c r="L177" s="57"/>
      <c r="N177" s="57"/>
      <c r="P177" s="57"/>
      <c r="R177" s="57"/>
      <c r="T177" s="57"/>
      <c r="V177" s="57"/>
      <c r="X177" s="57"/>
      <c r="Z177" s="57"/>
      <c r="AB177" s="57">
        <f t="shared" si="2"/>
        <v>0</v>
      </c>
      <c r="AC177" s="82">
        <f>+'ANNUAL BUDGET'!D177-'Monthly Results'!AB177</f>
        <v>0</v>
      </c>
    </row>
    <row r="178" spans="1:29" s="41" customFormat="1" ht="13.8" thickBot="1" x14ac:dyDescent="0.3">
      <c r="A178" s="38">
        <v>42395</v>
      </c>
      <c r="B178" s="38" t="s">
        <v>127</v>
      </c>
      <c r="D178" s="32">
        <f>SUM(D173:D176)</f>
        <v>0</v>
      </c>
      <c r="F178" s="32">
        <f>SUM(F173:F176)</f>
        <v>0</v>
      </c>
      <c r="H178" s="32">
        <f>SUM(H173:H176)</f>
        <v>0</v>
      </c>
      <c r="J178" s="32">
        <f>SUM(J173:J176)</f>
        <v>0</v>
      </c>
      <c r="L178" s="32">
        <f>SUM(L173:L176)</f>
        <v>0</v>
      </c>
      <c r="N178" s="32">
        <f>SUM(N173:N176)</f>
        <v>0</v>
      </c>
      <c r="P178" s="32">
        <f>SUM(P173:P176)</f>
        <v>0</v>
      </c>
      <c r="R178" s="32">
        <f>SUM(R173:R176)</f>
        <v>0</v>
      </c>
      <c r="T178" s="32">
        <f>SUM(T173:T176)</f>
        <v>0</v>
      </c>
      <c r="V178" s="32">
        <f>SUM(V173:V176)</f>
        <v>0</v>
      </c>
      <c r="X178" s="32">
        <f>SUM(X173:X176)</f>
        <v>0</v>
      </c>
      <c r="Z178" s="32">
        <f>SUM(Z173:Z176)</f>
        <v>0</v>
      </c>
      <c r="AB178" s="32">
        <f t="shared" si="2"/>
        <v>0</v>
      </c>
      <c r="AC178" s="82">
        <f>+'ANNUAL BUDGET'!D178-'Monthly Results'!AB178</f>
        <v>0</v>
      </c>
    </row>
    <row r="179" spans="1:29" ht="13.8" thickTop="1" x14ac:dyDescent="0.25">
      <c r="A179" s="38"/>
      <c r="B179" s="38"/>
      <c r="D179" s="57"/>
      <c r="F179" s="57"/>
      <c r="H179" s="57"/>
      <c r="J179" s="57"/>
      <c r="L179" s="57"/>
      <c r="N179" s="57"/>
      <c r="P179" s="57"/>
      <c r="R179" s="57"/>
      <c r="T179" s="57"/>
      <c r="V179" s="57"/>
      <c r="X179" s="57"/>
      <c r="Z179" s="57"/>
      <c r="AB179" s="57"/>
      <c r="AC179" s="82"/>
    </row>
    <row r="180" spans="1:29" x14ac:dyDescent="0.25">
      <c r="A180" s="38"/>
      <c r="B180"/>
      <c r="D180" s="57"/>
      <c r="F180" s="57"/>
      <c r="H180" s="57"/>
      <c r="J180" s="57"/>
      <c r="L180" s="57"/>
      <c r="N180" s="57"/>
      <c r="P180" s="57"/>
      <c r="R180" s="57"/>
      <c r="T180" s="57"/>
      <c r="V180" s="57"/>
      <c r="X180" s="57"/>
      <c r="Z180" s="57"/>
      <c r="AB180" s="57"/>
      <c r="AC180" s="82"/>
    </row>
    <row r="181" spans="1:29" s="41" customFormat="1" ht="13.8" thickBot="1" x14ac:dyDescent="0.3">
      <c r="A181" s="38">
        <v>42296</v>
      </c>
      <c r="B181" s="38" t="s">
        <v>23</v>
      </c>
      <c r="D181" s="32" t="e">
        <f>D155+D170+D178</f>
        <v>#REF!</v>
      </c>
      <c r="F181" s="32" t="e">
        <f>F155+F170+F178</f>
        <v>#REF!</v>
      </c>
      <c r="H181" s="32" t="e">
        <f>H155+H170+H178</f>
        <v>#REF!</v>
      </c>
      <c r="J181" s="32" t="e">
        <f>J155+J170+J178</f>
        <v>#REF!</v>
      </c>
      <c r="L181" s="32" t="e">
        <f>L155+L170+L178</f>
        <v>#REF!</v>
      </c>
      <c r="N181" s="32" t="e">
        <f>N155+N170+N178</f>
        <v>#REF!</v>
      </c>
      <c r="P181" s="32" t="e">
        <f>P155+P170+P178</f>
        <v>#REF!</v>
      </c>
      <c r="R181" s="32" t="e">
        <f>R155+R170+R178</f>
        <v>#REF!</v>
      </c>
      <c r="T181" s="32" t="e">
        <f>T155+T170+T178</f>
        <v>#REF!</v>
      </c>
      <c r="V181" s="32" t="e">
        <f>V155+V170+V178</f>
        <v>#REF!</v>
      </c>
      <c r="X181" s="32" t="e">
        <f>X155+X170+X178</f>
        <v>#REF!</v>
      </c>
      <c r="Z181" s="32" t="e">
        <f>Z155+Z170+Z178</f>
        <v>#REF!</v>
      </c>
      <c r="AB181" s="32" t="e">
        <f t="shared" si="2"/>
        <v>#REF!</v>
      </c>
      <c r="AC181" s="82" t="e">
        <f>+'ANNUAL BUDGET'!D181-'Monthly Results'!AB181</f>
        <v>#REF!</v>
      </c>
    </row>
    <row r="182" spans="1:29" ht="13.8" thickTop="1" x14ac:dyDescent="0.25">
      <c r="A182" s="38"/>
      <c r="B182" s="38"/>
      <c r="D182" s="57"/>
      <c r="F182" s="57"/>
      <c r="H182" s="57"/>
      <c r="J182" s="57"/>
      <c r="L182" s="57"/>
      <c r="N182" s="57"/>
      <c r="P182" s="57"/>
      <c r="R182" s="57"/>
      <c r="T182" s="57"/>
      <c r="V182" s="57"/>
      <c r="X182" s="57"/>
      <c r="Z182" s="57"/>
      <c r="AB182" s="57"/>
      <c r="AC182" s="82"/>
    </row>
    <row r="183" spans="1:29" x14ac:dyDescent="0.25">
      <c r="A183" s="37"/>
      <c r="B183" s="37"/>
      <c r="D183" s="57"/>
      <c r="F183" s="57"/>
      <c r="H183" s="57"/>
      <c r="J183" s="57"/>
      <c r="L183" s="57"/>
      <c r="N183" s="57"/>
      <c r="P183" s="57"/>
      <c r="R183" s="57"/>
      <c r="T183" s="57"/>
      <c r="V183" s="57"/>
      <c r="X183" s="57"/>
      <c r="Z183" s="57"/>
      <c r="AB183" s="57"/>
      <c r="AC183" s="82"/>
    </row>
    <row r="184" spans="1:29" x14ac:dyDescent="0.25">
      <c r="A184" s="37">
        <v>43101</v>
      </c>
      <c r="B184" s="37" t="s">
        <v>128</v>
      </c>
      <c r="D184" s="31">
        <f>+'ANNUAL BUDGET'!$D$184/12</f>
        <v>0</v>
      </c>
      <c r="F184" s="31">
        <f>+'ANNUAL BUDGET'!$D$184/12</f>
        <v>0</v>
      </c>
      <c r="H184" s="31">
        <f>+'ANNUAL BUDGET'!$D$184/12</f>
        <v>0</v>
      </c>
      <c r="J184" s="31">
        <f>+'ANNUAL BUDGET'!$D$184/12</f>
        <v>0</v>
      </c>
      <c r="L184" s="31">
        <f>+'ANNUAL BUDGET'!$D$184/12</f>
        <v>0</v>
      </c>
      <c r="N184" s="31">
        <f>+'ANNUAL BUDGET'!$D$184/12</f>
        <v>0</v>
      </c>
      <c r="P184" s="31">
        <f>+'ANNUAL BUDGET'!$D$184/12</f>
        <v>0</v>
      </c>
      <c r="R184" s="31">
        <f>+'ANNUAL BUDGET'!$D$184/12</f>
        <v>0</v>
      </c>
      <c r="T184" s="31">
        <f>+'ANNUAL BUDGET'!$D$184/12</f>
        <v>0</v>
      </c>
      <c r="V184" s="31">
        <f>+'ANNUAL BUDGET'!$D$184/12</f>
        <v>0</v>
      </c>
      <c r="X184" s="31">
        <f>+'ANNUAL BUDGET'!$D$184/12</f>
        <v>0</v>
      </c>
      <c r="Z184" s="31">
        <f>+'ANNUAL BUDGET'!$D$184/12</f>
        <v>0</v>
      </c>
      <c r="AB184" s="31">
        <f t="shared" si="2"/>
        <v>0</v>
      </c>
      <c r="AC184" s="82">
        <f>+'ANNUAL BUDGET'!D184-'Monthly Results'!AB184</f>
        <v>0</v>
      </c>
    </row>
    <row r="185" spans="1:29" x14ac:dyDescent="0.25">
      <c r="A185" s="37">
        <v>43102</v>
      </c>
      <c r="B185" s="37" t="s">
        <v>129</v>
      </c>
      <c r="D185" s="31">
        <f>+'ANNUAL BUDGET'!$D$185/12</f>
        <v>0</v>
      </c>
      <c r="F185" s="31">
        <f>+'ANNUAL BUDGET'!$D$185/12</f>
        <v>0</v>
      </c>
      <c r="H185" s="31">
        <f>+'ANNUAL BUDGET'!$D$185/12</f>
        <v>0</v>
      </c>
      <c r="J185" s="31">
        <f>+'ANNUAL BUDGET'!$D$185/12</f>
        <v>0</v>
      </c>
      <c r="L185" s="31">
        <f>+'ANNUAL BUDGET'!$D$185/12</f>
        <v>0</v>
      </c>
      <c r="N185" s="31">
        <f>+'ANNUAL BUDGET'!$D$185/12</f>
        <v>0</v>
      </c>
      <c r="P185" s="31">
        <f>+'ANNUAL BUDGET'!$D$185/12</f>
        <v>0</v>
      </c>
      <c r="R185" s="31">
        <f>+'ANNUAL BUDGET'!$D$185/12</f>
        <v>0</v>
      </c>
      <c r="T185" s="31">
        <f>+'ANNUAL BUDGET'!$D$185/12</f>
        <v>0</v>
      </c>
      <c r="V185" s="31">
        <f>+'ANNUAL BUDGET'!$D$185/12</f>
        <v>0</v>
      </c>
      <c r="X185" s="31">
        <f>+'ANNUAL BUDGET'!$D$185/12</f>
        <v>0</v>
      </c>
      <c r="Z185" s="31">
        <f>+'ANNUAL BUDGET'!$D$185/12</f>
        <v>0</v>
      </c>
      <c r="AB185" s="31">
        <f t="shared" si="2"/>
        <v>0</v>
      </c>
      <c r="AC185" s="82">
        <f>+'ANNUAL BUDGET'!D185-'Monthly Results'!AB185</f>
        <v>0</v>
      </c>
    </row>
    <row r="186" spans="1:29" x14ac:dyDescent="0.25">
      <c r="A186" s="37">
        <v>43103</v>
      </c>
      <c r="B186" s="37" t="s">
        <v>84</v>
      </c>
      <c r="D186" s="31" t="e">
        <f>+'ANNUAL BUDGET'!#REF!/12</f>
        <v>#REF!</v>
      </c>
      <c r="F186" s="31" t="e">
        <f>+'ANNUAL BUDGET'!#REF!/12</f>
        <v>#REF!</v>
      </c>
      <c r="H186" s="31" t="e">
        <f>+'ANNUAL BUDGET'!#REF!/12</f>
        <v>#REF!</v>
      </c>
      <c r="J186" s="31" t="e">
        <f>+'ANNUAL BUDGET'!#REF!/12</f>
        <v>#REF!</v>
      </c>
      <c r="L186" s="31" t="e">
        <f>+'ANNUAL BUDGET'!#REF!/12</f>
        <v>#REF!</v>
      </c>
      <c r="N186" s="31" t="e">
        <f>+'ANNUAL BUDGET'!#REF!/12</f>
        <v>#REF!</v>
      </c>
      <c r="P186" s="31" t="e">
        <f>+'ANNUAL BUDGET'!#REF!/12</f>
        <v>#REF!</v>
      </c>
      <c r="R186" s="31" t="e">
        <f>+'ANNUAL BUDGET'!#REF!/12</f>
        <v>#REF!</v>
      </c>
      <c r="T186" s="31" t="e">
        <f>+'ANNUAL BUDGET'!#REF!/12</f>
        <v>#REF!</v>
      </c>
      <c r="V186" s="31" t="e">
        <f>+'ANNUAL BUDGET'!#REF!/12</f>
        <v>#REF!</v>
      </c>
      <c r="X186" s="31" t="e">
        <f>+'ANNUAL BUDGET'!#REF!/12</f>
        <v>#REF!</v>
      </c>
      <c r="Z186" s="31" t="e">
        <f>+'ANNUAL BUDGET'!#REF!/12</f>
        <v>#REF!</v>
      </c>
      <c r="AB186" s="31" t="e">
        <f t="shared" si="2"/>
        <v>#REF!</v>
      </c>
      <c r="AC186" s="82" t="e">
        <f>+'ANNUAL BUDGET'!#REF!-'Monthly Results'!AB186</f>
        <v>#REF!</v>
      </c>
    </row>
    <row r="187" spans="1:29" x14ac:dyDescent="0.25">
      <c r="A187" s="37"/>
      <c r="B187" s="37"/>
      <c r="D187" s="57"/>
      <c r="F187" s="57"/>
      <c r="H187" s="57"/>
      <c r="J187" s="57"/>
      <c r="L187" s="57"/>
      <c r="N187" s="57"/>
      <c r="P187" s="57"/>
      <c r="R187" s="57"/>
      <c r="T187" s="57"/>
      <c r="V187" s="57"/>
      <c r="X187" s="57"/>
      <c r="Z187" s="57"/>
      <c r="AB187" s="57">
        <f t="shared" si="2"/>
        <v>0</v>
      </c>
      <c r="AC187" s="82">
        <f>+'ANNUAL BUDGET'!D186-'Monthly Results'!AB187</f>
        <v>0</v>
      </c>
    </row>
    <row r="188" spans="1:29" s="41" customFormat="1" ht="13.8" thickBot="1" x14ac:dyDescent="0.3">
      <c r="A188" s="38">
        <v>43195</v>
      </c>
      <c r="B188" s="38" t="s">
        <v>130</v>
      </c>
      <c r="D188" s="32" t="e">
        <f>SUM(D184:D186)</f>
        <v>#REF!</v>
      </c>
      <c r="F188" s="32" t="e">
        <f>SUM(F184:F186)</f>
        <v>#REF!</v>
      </c>
      <c r="H188" s="32" t="e">
        <f>SUM(H184:H186)</f>
        <v>#REF!</v>
      </c>
      <c r="J188" s="32" t="e">
        <f>SUM(J184:J186)</f>
        <v>#REF!</v>
      </c>
      <c r="L188" s="32" t="e">
        <f>SUM(L184:L186)</f>
        <v>#REF!</v>
      </c>
      <c r="N188" s="32" t="e">
        <f>SUM(N184:N186)</f>
        <v>#REF!</v>
      </c>
      <c r="P188" s="32" t="e">
        <f>SUM(P184:P186)</f>
        <v>#REF!</v>
      </c>
      <c r="R188" s="32" t="e">
        <f>SUM(R184:R186)</f>
        <v>#REF!</v>
      </c>
      <c r="T188" s="32" t="e">
        <f>SUM(T184:T186)</f>
        <v>#REF!</v>
      </c>
      <c r="V188" s="32" t="e">
        <f>SUM(V184:V186)</f>
        <v>#REF!</v>
      </c>
      <c r="X188" s="32" t="e">
        <f>SUM(X184:X186)</f>
        <v>#REF!</v>
      </c>
      <c r="Z188" s="32" t="e">
        <f>SUM(Z184:Z186)</f>
        <v>#REF!</v>
      </c>
      <c r="AB188" s="32" t="e">
        <f t="shared" si="2"/>
        <v>#REF!</v>
      </c>
      <c r="AC188" s="82" t="e">
        <f>+'ANNUAL BUDGET'!D187-'Monthly Results'!AB188</f>
        <v>#REF!</v>
      </c>
    </row>
    <row r="189" spans="1:29" ht="13.8" thickTop="1" x14ac:dyDescent="0.25">
      <c r="A189" s="37"/>
      <c r="B189" s="37"/>
      <c r="D189" s="57"/>
      <c r="F189" s="57"/>
      <c r="H189" s="57"/>
      <c r="J189" s="57"/>
      <c r="L189" s="57"/>
      <c r="N189" s="57"/>
      <c r="P189" s="57"/>
      <c r="R189" s="57"/>
      <c r="T189" s="57"/>
      <c r="V189" s="57"/>
      <c r="X189" s="57"/>
      <c r="Z189" s="57"/>
      <c r="AB189" s="57"/>
      <c r="AC189" s="82"/>
    </row>
    <row r="190" spans="1:29" x14ac:dyDescent="0.25">
      <c r="A190" s="37"/>
      <c r="B190" s="37"/>
      <c r="D190" s="57"/>
      <c r="F190" s="57"/>
      <c r="H190" s="57"/>
      <c r="J190" s="57"/>
      <c r="L190" s="57"/>
      <c r="N190" s="57"/>
      <c r="P190" s="57"/>
      <c r="R190" s="57"/>
      <c r="T190" s="57"/>
      <c r="V190" s="57"/>
      <c r="X190" s="57"/>
      <c r="Z190" s="57"/>
      <c r="AB190" s="57"/>
      <c r="AC190" s="82"/>
    </row>
    <row r="191" spans="1:29" x14ac:dyDescent="0.25">
      <c r="A191" s="37">
        <v>43210</v>
      </c>
      <c r="B191" s="37" t="s">
        <v>131</v>
      </c>
      <c r="D191" s="31">
        <f>+'ANNUAL BUDGET'!$D$190/12</f>
        <v>0</v>
      </c>
      <c r="F191" s="31">
        <f>+'ANNUAL BUDGET'!$D$190/12</f>
        <v>0</v>
      </c>
      <c r="H191" s="31">
        <f>+'ANNUAL BUDGET'!$D$190/12</f>
        <v>0</v>
      </c>
      <c r="J191" s="31">
        <f>+'ANNUAL BUDGET'!$D$190/12</f>
        <v>0</v>
      </c>
      <c r="L191" s="31">
        <f>+'ANNUAL BUDGET'!$D$190/12</f>
        <v>0</v>
      </c>
      <c r="N191" s="31">
        <f>+'ANNUAL BUDGET'!$D$190/12</f>
        <v>0</v>
      </c>
      <c r="P191" s="31">
        <f>+'ANNUAL BUDGET'!$D$190/12</f>
        <v>0</v>
      </c>
      <c r="R191" s="31">
        <f>+'ANNUAL BUDGET'!$D$190/12</f>
        <v>0</v>
      </c>
      <c r="T191" s="31">
        <f>+'ANNUAL BUDGET'!$D$190/12</f>
        <v>0</v>
      </c>
      <c r="V191" s="31">
        <f>+'ANNUAL BUDGET'!$D$190/12</f>
        <v>0</v>
      </c>
      <c r="X191" s="31">
        <f>+'ANNUAL BUDGET'!$D$190/12</f>
        <v>0</v>
      </c>
      <c r="Z191" s="31">
        <f>+'ANNUAL BUDGET'!$D$190/12</f>
        <v>0</v>
      </c>
      <c r="AB191" s="31">
        <f t="shared" si="2"/>
        <v>0</v>
      </c>
      <c r="AC191" s="82">
        <f>+'ANNUAL BUDGET'!D190-'Monthly Results'!AB191</f>
        <v>0</v>
      </c>
    </row>
    <row r="192" spans="1:29" x14ac:dyDescent="0.25">
      <c r="A192" s="37">
        <v>43220</v>
      </c>
      <c r="B192" s="37" t="s">
        <v>12</v>
      </c>
      <c r="D192" s="31">
        <f>+'ANNUAL BUDGET'!$D$191/12</f>
        <v>0</v>
      </c>
      <c r="F192" s="31">
        <f>+'ANNUAL BUDGET'!$D$191/12</f>
        <v>0</v>
      </c>
      <c r="H192" s="31">
        <f>+'ANNUAL BUDGET'!$D$191/12</f>
        <v>0</v>
      </c>
      <c r="J192" s="31">
        <f>+'ANNUAL BUDGET'!$D$191/12</f>
        <v>0</v>
      </c>
      <c r="L192" s="31">
        <f>+'ANNUAL BUDGET'!$D$191/12</f>
        <v>0</v>
      </c>
      <c r="N192" s="31">
        <f>+'ANNUAL BUDGET'!$D$191/12</f>
        <v>0</v>
      </c>
      <c r="P192" s="31">
        <f>+'ANNUAL BUDGET'!$D$191/12</f>
        <v>0</v>
      </c>
      <c r="R192" s="31">
        <f>+'ANNUAL BUDGET'!$D$191/12</f>
        <v>0</v>
      </c>
      <c r="T192" s="31">
        <f>+'ANNUAL BUDGET'!$D$191/12</f>
        <v>0</v>
      </c>
      <c r="V192" s="31">
        <f>+'ANNUAL BUDGET'!$D$191/12</f>
        <v>0</v>
      </c>
      <c r="X192" s="31">
        <f>+'ANNUAL BUDGET'!$D$191/12</f>
        <v>0</v>
      </c>
      <c r="Z192" s="31">
        <f>+'ANNUAL BUDGET'!$D$191/12</f>
        <v>0</v>
      </c>
      <c r="AB192" s="31">
        <f t="shared" si="2"/>
        <v>0</v>
      </c>
      <c r="AC192" s="82">
        <f>+'ANNUAL BUDGET'!D191-'Monthly Results'!AB192</f>
        <v>0</v>
      </c>
    </row>
    <row r="193" spans="1:29" x14ac:dyDescent="0.25">
      <c r="A193" s="44">
        <v>43230</v>
      </c>
      <c r="B193" s="44" t="s">
        <v>14</v>
      </c>
      <c r="D193" s="31">
        <f>+'ANNUAL BUDGET'!$D$192/12</f>
        <v>0</v>
      </c>
      <c r="F193" s="31">
        <f>+'ANNUAL BUDGET'!$D$192/12</f>
        <v>0</v>
      </c>
      <c r="H193" s="31">
        <f>+'ANNUAL BUDGET'!$D$192/12</f>
        <v>0</v>
      </c>
      <c r="J193" s="31">
        <f>+'ANNUAL BUDGET'!$D$192/12</f>
        <v>0</v>
      </c>
      <c r="L193" s="31">
        <f>+'ANNUAL BUDGET'!$D$192/12</f>
        <v>0</v>
      </c>
      <c r="N193" s="31">
        <f>+'ANNUAL BUDGET'!$D$192/12</f>
        <v>0</v>
      </c>
      <c r="P193" s="31">
        <f>+'ANNUAL BUDGET'!$D$192/12</f>
        <v>0</v>
      </c>
      <c r="R193" s="31">
        <f>+'ANNUAL BUDGET'!$D$192/12</f>
        <v>0</v>
      </c>
      <c r="T193" s="31">
        <f>+'ANNUAL BUDGET'!$D$192/12</f>
        <v>0</v>
      </c>
      <c r="V193" s="31">
        <f>+'ANNUAL BUDGET'!$D$192/12</f>
        <v>0</v>
      </c>
      <c r="X193" s="31">
        <f>+'ANNUAL BUDGET'!$D$192/12</f>
        <v>0</v>
      </c>
      <c r="Z193" s="31">
        <f>+'ANNUAL BUDGET'!$D$192/12</f>
        <v>0</v>
      </c>
      <c r="AB193" s="31">
        <f t="shared" si="2"/>
        <v>0</v>
      </c>
      <c r="AC193" s="82">
        <f>+'ANNUAL BUDGET'!D192-'Monthly Results'!AB193</f>
        <v>0</v>
      </c>
    </row>
    <row r="194" spans="1:29" x14ac:dyDescent="0.25">
      <c r="A194" s="43">
        <v>43231</v>
      </c>
      <c r="B194" s="43" t="s">
        <v>15</v>
      </c>
      <c r="D194" s="31">
        <f>+'ANNUAL BUDGET'!$D$193/12</f>
        <v>0</v>
      </c>
      <c r="F194" s="31">
        <f>+'ANNUAL BUDGET'!$D$193/12</f>
        <v>0</v>
      </c>
      <c r="H194" s="31">
        <f>+'ANNUAL BUDGET'!$D$193/12</f>
        <v>0</v>
      </c>
      <c r="J194" s="31">
        <f>+'ANNUAL BUDGET'!$D$193/12</f>
        <v>0</v>
      </c>
      <c r="L194" s="31">
        <f>+'ANNUAL BUDGET'!$D$193/12</f>
        <v>0</v>
      </c>
      <c r="N194" s="31">
        <f>+'ANNUAL BUDGET'!$D$193/12</f>
        <v>0</v>
      </c>
      <c r="P194" s="31">
        <f>+'ANNUAL BUDGET'!$D$193/12</f>
        <v>0</v>
      </c>
      <c r="R194" s="31">
        <f>+'ANNUAL BUDGET'!$D$193/12</f>
        <v>0</v>
      </c>
      <c r="T194" s="31">
        <f>+'ANNUAL BUDGET'!$D$193/12</f>
        <v>0</v>
      </c>
      <c r="V194" s="31">
        <f>+'ANNUAL BUDGET'!$D$193/12</f>
        <v>0</v>
      </c>
      <c r="X194" s="31">
        <f>+'ANNUAL BUDGET'!$D$193/12</f>
        <v>0</v>
      </c>
      <c r="Z194" s="31">
        <f>+'ANNUAL BUDGET'!$D$193/12</f>
        <v>0</v>
      </c>
      <c r="AB194" s="31">
        <f t="shared" si="2"/>
        <v>0</v>
      </c>
      <c r="AC194" s="82">
        <f>+'ANNUAL BUDGET'!D193-'Monthly Results'!AB194</f>
        <v>0</v>
      </c>
    </row>
    <row r="195" spans="1:29" x14ac:dyDescent="0.25">
      <c r="A195" s="43">
        <v>43232</v>
      </c>
      <c r="B195" s="43" t="s">
        <v>173</v>
      </c>
      <c r="D195" s="31">
        <f>+'ANNUAL BUDGET'!$D$194/12</f>
        <v>0</v>
      </c>
      <c r="F195" s="31">
        <f>+'ANNUAL BUDGET'!$D$194/12</f>
        <v>0</v>
      </c>
      <c r="H195" s="31">
        <f>+'ANNUAL BUDGET'!$D$194/12</f>
        <v>0</v>
      </c>
      <c r="J195" s="31">
        <f>+'ANNUAL BUDGET'!$D$194/12</f>
        <v>0</v>
      </c>
      <c r="L195" s="31">
        <f>+'ANNUAL BUDGET'!$D$194/12</f>
        <v>0</v>
      </c>
      <c r="N195" s="31">
        <f>+'ANNUAL BUDGET'!$D$194/12</f>
        <v>0</v>
      </c>
      <c r="P195" s="31">
        <f>+'ANNUAL BUDGET'!$D$194/12</f>
        <v>0</v>
      </c>
      <c r="R195" s="31">
        <f>+'ANNUAL BUDGET'!$D$194/12</f>
        <v>0</v>
      </c>
      <c r="T195" s="31">
        <f>+'ANNUAL BUDGET'!$D$194/12</f>
        <v>0</v>
      </c>
      <c r="V195" s="31">
        <f>+'ANNUAL BUDGET'!$D$194/12</f>
        <v>0</v>
      </c>
      <c r="X195" s="31">
        <f>+'ANNUAL BUDGET'!$D$194/12</f>
        <v>0</v>
      </c>
      <c r="Z195" s="31">
        <f>+'ANNUAL BUDGET'!$D$194/12</f>
        <v>0</v>
      </c>
      <c r="AB195" s="31">
        <f t="shared" si="2"/>
        <v>0</v>
      </c>
      <c r="AC195" s="82">
        <f>+'ANNUAL BUDGET'!D194-'Monthly Results'!AB195</f>
        <v>0</v>
      </c>
    </row>
    <row r="196" spans="1:29" x14ac:dyDescent="0.25">
      <c r="A196" s="43">
        <v>43233</v>
      </c>
      <c r="B196" s="43" t="s">
        <v>13</v>
      </c>
      <c r="D196" s="31">
        <f>+'ANNUAL BUDGET'!$D$195/12</f>
        <v>0</v>
      </c>
      <c r="F196" s="31">
        <f>+'ANNUAL BUDGET'!$D$195/12</f>
        <v>0</v>
      </c>
      <c r="H196" s="31">
        <f>+'ANNUAL BUDGET'!$D$195/12</f>
        <v>0</v>
      </c>
      <c r="J196" s="31">
        <f>+'ANNUAL BUDGET'!$D$195/12</f>
        <v>0</v>
      </c>
      <c r="L196" s="31">
        <f>+'ANNUAL BUDGET'!$D$195/12</f>
        <v>0</v>
      </c>
      <c r="N196" s="31">
        <f>+'ANNUAL BUDGET'!$D$195/12</f>
        <v>0</v>
      </c>
      <c r="P196" s="31">
        <f>+'ANNUAL BUDGET'!$D$195/12</f>
        <v>0</v>
      </c>
      <c r="R196" s="31">
        <f>+'ANNUAL BUDGET'!$D$195/12</f>
        <v>0</v>
      </c>
      <c r="T196" s="31">
        <f>+'ANNUAL BUDGET'!$D$195/12</f>
        <v>0</v>
      </c>
      <c r="V196" s="31">
        <f>+'ANNUAL BUDGET'!$D$195/12</f>
        <v>0</v>
      </c>
      <c r="X196" s="31">
        <f>+'ANNUAL BUDGET'!$D$195/12</f>
        <v>0</v>
      </c>
      <c r="Z196" s="31">
        <f>+'ANNUAL BUDGET'!$D$195/12</f>
        <v>0</v>
      </c>
      <c r="AB196" s="31">
        <f t="shared" si="2"/>
        <v>0</v>
      </c>
      <c r="AC196" s="82">
        <f>+'ANNUAL BUDGET'!D195-'Monthly Results'!AB196</f>
        <v>0</v>
      </c>
    </row>
    <row r="197" spans="1:29" x14ac:dyDescent="0.25">
      <c r="A197" s="37">
        <v>43240</v>
      </c>
      <c r="B197" s="37" t="s">
        <v>132</v>
      </c>
      <c r="D197" s="31">
        <f>+'ANNUAL BUDGET'!$D$196/12</f>
        <v>0</v>
      </c>
      <c r="F197" s="31">
        <f>+'ANNUAL BUDGET'!$D$196/12</f>
        <v>0</v>
      </c>
      <c r="H197" s="31">
        <f>+'ANNUAL BUDGET'!$D$196/12</f>
        <v>0</v>
      </c>
      <c r="J197" s="31">
        <f>+'ANNUAL BUDGET'!$D$196/12</f>
        <v>0</v>
      </c>
      <c r="L197" s="31">
        <f>+'ANNUAL BUDGET'!$D$196/12</f>
        <v>0</v>
      </c>
      <c r="N197" s="31">
        <f>+'ANNUAL BUDGET'!$D$196/12</f>
        <v>0</v>
      </c>
      <c r="P197" s="31">
        <f>+'ANNUAL BUDGET'!$D$196/12</f>
        <v>0</v>
      </c>
      <c r="R197" s="31">
        <f>+'ANNUAL BUDGET'!$D$196/12</f>
        <v>0</v>
      </c>
      <c r="T197" s="31">
        <f>+'ANNUAL BUDGET'!$D$196/12</f>
        <v>0</v>
      </c>
      <c r="V197" s="31">
        <f>+'ANNUAL BUDGET'!$D$196/12</f>
        <v>0</v>
      </c>
      <c r="X197" s="31">
        <f>+'ANNUAL BUDGET'!$D$196/12</f>
        <v>0</v>
      </c>
      <c r="Z197" s="31">
        <f>+'ANNUAL BUDGET'!$D$196/12</f>
        <v>0</v>
      </c>
      <c r="AB197" s="31">
        <f t="shared" si="2"/>
        <v>0</v>
      </c>
      <c r="AC197" s="82">
        <f>+'ANNUAL BUDGET'!D196-'Monthly Results'!AB197</f>
        <v>0</v>
      </c>
    </row>
    <row r="198" spans="1:29" x14ac:dyDescent="0.25">
      <c r="A198" s="37">
        <v>43250</v>
      </c>
      <c r="B198" s="37" t="s">
        <v>133</v>
      </c>
      <c r="D198" s="31">
        <f>+'ANNUAL BUDGET'!$D$197/12</f>
        <v>0</v>
      </c>
      <c r="F198" s="31">
        <f>+'ANNUAL BUDGET'!$D$197/12</f>
        <v>0</v>
      </c>
      <c r="H198" s="31">
        <f>+'ANNUAL BUDGET'!$D$197/12</f>
        <v>0</v>
      </c>
      <c r="J198" s="31">
        <f>+'ANNUAL BUDGET'!$D$197/12</f>
        <v>0</v>
      </c>
      <c r="L198" s="31">
        <f>+'ANNUAL BUDGET'!$D$197/12</f>
        <v>0</v>
      </c>
      <c r="N198" s="31">
        <f>+'ANNUAL BUDGET'!$D$197/12</f>
        <v>0</v>
      </c>
      <c r="P198" s="31">
        <f>+'ANNUAL BUDGET'!$D$197/12</f>
        <v>0</v>
      </c>
      <c r="R198" s="31">
        <f>+'ANNUAL BUDGET'!$D$197/12</f>
        <v>0</v>
      </c>
      <c r="T198" s="31">
        <f>+'ANNUAL BUDGET'!$D$197/12</f>
        <v>0</v>
      </c>
      <c r="V198" s="31">
        <f>+'ANNUAL BUDGET'!$D$197/12</f>
        <v>0</v>
      </c>
      <c r="X198" s="31">
        <f>+'ANNUAL BUDGET'!$D$197/12</f>
        <v>0</v>
      </c>
      <c r="Z198" s="31">
        <f>+'ANNUAL BUDGET'!$D$197/12</f>
        <v>0</v>
      </c>
      <c r="AB198" s="31">
        <f t="shared" si="2"/>
        <v>0</v>
      </c>
      <c r="AC198" s="82">
        <f>+'ANNUAL BUDGET'!D197-'Monthly Results'!AB198</f>
        <v>0</v>
      </c>
    </row>
    <row r="199" spans="1:29" x14ac:dyDescent="0.25">
      <c r="A199" s="37">
        <v>43260</v>
      </c>
      <c r="B199" s="37" t="s">
        <v>134</v>
      </c>
      <c r="D199" s="31">
        <f>+'ANNUAL BUDGET'!$D$198/12</f>
        <v>0</v>
      </c>
      <c r="F199" s="31">
        <f>+'ANNUAL BUDGET'!$D$198/12</f>
        <v>0</v>
      </c>
      <c r="H199" s="31">
        <f>+'ANNUAL BUDGET'!$D$198/12</f>
        <v>0</v>
      </c>
      <c r="J199" s="31">
        <f>+'ANNUAL BUDGET'!$D$198/12</f>
        <v>0</v>
      </c>
      <c r="L199" s="31">
        <f>+'ANNUAL BUDGET'!$D$198/12</f>
        <v>0</v>
      </c>
      <c r="N199" s="31">
        <f>+'ANNUAL BUDGET'!$D$198/12</f>
        <v>0</v>
      </c>
      <c r="P199" s="31">
        <f>+'ANNUAL BUDGET'!$D$198/12</f>
        <v>0</v>
      </c>
      <c r="R199" s="31">
        <f>+'ANNUAL BUDGET'!$D$198/12</f>
        <v>0</v>
      </c>
      <c r="T199" s="31">
        <f>+'ANNUAL BUDGET'!$D$198/12</f>
        <v>0</v>
      </c>
      <c r="V199" s="31">
        <f>+'ANNUAL BUDGET'!$D$198/12</f>
        <v>0</v>
      </c>
      <c r="X199" s="31">
        <f>+'ANNUAL BUDGET'!$D$198/12</f>
        <v>0</v>
      </c>
      <c r="Z199" s="31">
        <f>+'ANNUAL BUDGET'!$D$198/12</f>
        <v>0</v>
      </c>
      <c r="AB199" s="31">
        <f t="shared" si="2"/>
        <v>0</v>
      </c>
      <c r="AC199" s="82">
        <f>+'ANNUAL BUDGET'!D198-'Monthly Results'!AB199</f>
        <v>0</v>
      </c>
    </row>
    <row r="200" spans="1:29" x14ac:dyDescent="0.25">
      <c r="A200" s="37">
        <v>43265</v>
      </c>
      <c r="B200" s="37" t="s">
        <v>135</v>
      </c>
      <c r="D200" s="31">
        <f>+'ANNUAL BUDGET'!$D$199/12</f>
        <v>0</v>
      </c>
      <c r="F200" s="31">
        <f>+'ANNUAL BUDGET'!$D$199/12</f>
        <v>0</v>
      </c>
      <c r="H200" s="31">
        <f>+'ANNUAL BUDGET'!$D$199/12</f>
        <v>0</v>
      </c>
      <c r="J200" s="31">
        <f>+'ANNUAL BUDGET'!$D$199/12</f>
        <v>0</v>
      </c>
      <c r="L200" s="31">
        <f>+'ANNUAL BUDGET'!$D$199/12</f>
        <v>0</v>
      </c>
      <c r="N200" s="31">
        <f>+'ANNUAL BUDGET'!$D$199/12</f>
        <v>0</v>
      </c>
      <c r="P200" s="31">
        <f>+'ANNUAL BUDGET'!$D$199/12</f>
        <v>0</v>
      </c>
      <c r="R200" s="31">
        <f>+'ANNUAL BUDGET'!$D$199/12</f>
        <v>0</v>
      </c>
      <c r="T200" s="31">
        <f>+'ANNUAL BUDGET'!$D$199/12</f>
        <v>0</v>
      </c>
      <c r="V200" s="31">
        <f>+'ANNUAL BUDGET'!$D$199/12</f>
        <v>0</v>
      </c>
      <c r="X200" s="31">
        <f>+'ANNUAL BUDGET'!$D$199/12</f>
        <v>0</v>
      </c>
      <c r="Z200" s="31">
        <f>+'ANNUAL BUDGET'!$D$199/12</f>
        <v>0</v>
      </c>
      <c r="AB200" s="31">
        <f t="shared" si="2"/>
        <v>0</v>
      </c>
      <c r="AC200" s="82">
        <f>+'ANNUAL BUDGET'!D199-'Monthly Results'!AB200</f>
        <v>0</v>
      </c>
    </row>
    <row r="201" spans="1:29" x14ac:dyDescent="0.25">
      <c r="A201" s="37">
        <v>43270</v>
      </c>
      <c r="B201" s="37" t="s">
        <v>136</v>
      </c>
      <c r="D201" s="31">
        <f>+'ANNUAL BUDGET'!$D$200/12</f>
        <v>0</v>
      </c>
      <c r="F201" s="31">
        <f>+'ANNUAL BUDGET'!$D$200/12</f>
        <v>0</v>
      </c>
      <c r="H201" s="31">
        <f>+'ANNUAL BUDGET'!$D$200/12</f>
        <v>0</v>
      </c>
      <c r="J201" s="31">
        <f>+'ANNUAL BUDGET'!$D$200/12</f>
        <v>0</v>
      </c>
      <c r="L201" s="31">
        <f>+'ANNUAL BUDGET'!$D$200/12</f>
        <v>0</v>
      </c>
      <c r="N201" s="31">
        <f>+'ANNUAL BUDGET'!$D$200/12</f>
        <v>0</v>
      </c>
      <c r="P201" s="31">
        <f>+'ANNUAL BUDGET'!$D$200/12</f>
        <v>0</v>
      </c>
      <c r="R201" s="31">
        <f>+'ANNUAL BUDGET'!$D$200/12</f>
        <v>0</v>
      </c>
      <c r="T201" s="31">
        <f>+'ANNUAL BUDGET'!$D$200/12</f>
        <v>0</v>
      </c>
      <c r="V201" s="31">
        <f>+'ANNUAL BUDGET'!$D$200/12</f>
        <v>0</v>
      </c>
      <c r="X201" s="31">
        <f>+'ANNUAL BUDGET'!$D$200/12</f>
        <v>0</v>
      </c>
      <c r="Z201" s="31">
        <f>+'ANNUAL BUDGET'!$D$200/12</f>
        <v>0</v>
      </c>
      <c r="AB201" s="31">
        <f t="shared" si="2"/>
        <v>0</v>
      </c>
      <c r="AC201" s="82">
        <f>+'ANNUAL BUDGET'!D200-'Monthly Results'!AB201</f>
        <v>0</v>
      </c>
    </row>
    <row r="202" spans="1:29" x14ac:dyDescent="0.25">
      <c r="A202" s="37">
        <v>43275</v>
      </c>
      <c r="B202" s="37" t="s">
        <v>137</v>
      </c>
      <c r="D202" s="31">
        <f>+'ANNUAL BUDGET'!$D$201/12</f>
        <v>0</v>
      </c>
      <c r="F202" s="31">
        <f>+'ANNUAL BUDGET'!$D$201/12</f>
        <v>0</v>
      </c>
      <c r="H202" s="31">
        <f>+'ANNUAL BUDGET'!$D$201/12</f>
        <v>0</v>
      </c>
      <c r="J202" s="31">
        <f>+'ANNUAL BUDGET'!$D$201/12</f>
        <v>0</v>
      </c>
      <c r="L202" s="31">
        <f>+'ANNUAL BUDGET'!$D$201/12</f>
        <v>0</v>
      </c>
      <c r="N202" s="31">
        <f>+'ANNUAL BUDGET'!$D$201/12</f>
        <v>0</v>
      </c>
      <c r="P202" s="31">
        <f>+'ANNUAL BUDGET'!$D$201/12</f>
        <v>0</v>
      </c>
      <c r="R202" s="31">
        <f>+'ANNUAL BUDGET'!$D$201/12</f>
        <v>0</v>
      </c>
      <c r="T202" s="31">
        <f>+'ANNUAL BUDGET'!$D$201/12</f>
        <v>0</v>
      </c>
      <c r="V202" s="31">
        <f>+'ANNUAL BUDGET'!$D$201/12</f>
        <v>0</v>
      </c>
      <c r="X202" s="31">
        <f>+'ANNUAL BUDGET'!$D$201/12</f>
        <v>0</v>
      </c>
      <c r="Z202" s="31">
        <f>+'ANNUAL BUDGET'!$D$201/12</f>
        <v>0</v>
      </c>
      <c r="AB202" s="31">
        <f t="shared" si="2"/>
        <v>0</v>
      </c>
      <c r="AC202" s="82">
        <f>+'ANNUAL BUDGET'!D201-'Monthly Results'!AB202</f>
        <v>0</v>
      </c>
    </row>
    <row r="203" spans="1:29" x14ac:dyDescent="0.25">
      <c r="A203" s="37">
        <v>43285</v>
      </c>
      <c r="B203" s="37" t="s">
        <v>138</v>
      </c>
      <c r="D203" s="31">
        <f>+'ANNUAL BUDGET'!$D$202/12</f>
        <v>0</v>
      </c>
      <c r="F203" s="31">
        <f>+'ANNUAL BUDGET'!$D$202/12</f>
        <v>0</v>
      </c>
      <c r="H203" s="31">
        <f>+'ANNUAL BUDGET'!$D$202/12</f>
        <v>0</v>
      </c>
      <c r="J203" s="31">
        <f>+'ANNUAL BUDGET'!$D$202/12</f>
        <v>0</v>
      </c>
      <c r="L203" s="31">
        <f>+'ANNUAL BUDGET'!$D$202/12</f>
        <v>0</v>
      </c>
      <c r="N203" s="31">
        <f>+'ANNUAL BUDGET'!$D$202/12</f>
        <v>0</v>
      </c>
      <c r="P203" s="31">
        <f>+'ANNUAL BUDGET'!$D$202/12</f>
        <v>0</v>
      </c>
      <c r="R203" s="31">
        <f>+'ANNUAL BUDGET'!$D$202/12</f>
        <v>0</v>
      </c>
      <c r="T203" s="31">
        <f>+'ANNUAL BUDGET'!$D$202/12</f>
        <v>0</v>
      </c>
      <c r="V203" s="31">
        <f>+'ANNUAL BUDGET'!$D$202/12</f>
        <v>0</v>
      </c>
      <c r="X203" s="31">
        <f>+'ANNUAL BUDGET'!$D$202/12</f>
        <v>0</v>
      </c>
      <c r="Z203" s="31">
        <f>+'ANNUAL BUDGET'!$D$202/12</f>
        <v>0</v>
      </c>
      <c r="AB203" s="31">
        <f t="shared" si="2"/>
        <v>0</v>
      </c>
      <c r="AC203" s="82">
        <f>+'ANNUAL BUDGET'!D202-'Monthly Results'!AB203</f>
        <v>0</v>
      </c>
    </row>
    <row r="204" spans="1:29" x14ac:dyDescent="0.25">
      <c r="A204" s="37">
        <v>43290</v>
      </c>
      <c r="B204" s="37" t="s">
        <v>139</v>
      </c>
      <c r="D204" s="31">
        <f>+'ANNUAL BUDGET'!$D$203/12</f>
        <v>0</v>
      </c>
      <c r="F204" s="31">
        <f>+'ANNUAL BUDGET'!$D$203/12</f>
        <v>0</v>
      </c>
      <c r="H204" s="31">
        <f>+'ANNUAL BUDGET'!$D$203/12</f>
        <v>0</v>
      </c>
      <c r="J204" s="31">
        <f>+'ANNUAL BUDGET'!$D$203/12</f>
        <v>0</v>
      </c>
      <c r="L204" s="31">
        <f>+'ANNUAL BUDGET'!$D$203/12</f>
        <v>0</v>
      </c>
      <c r="N204" s="31">
        <f>+'ANNUAL BUDGET'!$D$203/12</f>
        <v>0</v>
      </c>
      <c r="P204" s="31">
        <f>+'ANNUAL BUDGET'!$D$203/12</f>
        <v>0</v>
      </c>
      <c r="R204" s="31">
        <f>+'ANNUAL BUDGET'!$D$203/12</f>
        <v>0</v>
      </c>
      <c r="T204" s="31">
        <f>+'ANNUAL BUDGET'!$D$203/12</f>
        <v>0</v>
      </c>
      <c r="V204" s="31">
        <f>+'ANNUAL BUDGET'!$D$203/12</f>
        <v>0</v>
      </c>
      <c r="X204" s="31">
        <f>+'ANNUAL BUDGET'!$D$203/12</f>
        <v>0</v>
      </c>
      <c r="Z204" s="31">
        <f>+'ANNUAL BUDGET'!$D$203/12</f>
        <v>0</v>
      </c>
      <c r="AB204" s="31">
        <f t="shared" si="2"/>
        <v>0</v>
      </c>
      <c r="AC204" s="82">
        <f>+'ANNUAL BUDGET'!D203-'Monthly Results'!AB204</f>
        <v>0</v>
      </c>
    </row>
    <row r="205" spans="1:29" x14ac:dyDescent="0.25">
      <c r="A205" s="37">
        <v>43295</v>
      </c>
      <c r="B205" s="37" t="s">
        <v>140</v>
      </c>
      <c r="D205" s="31">
        <f>+'ANNUAL BUDGET'!$D$204/12</f>
        <v>0</v>
      </c>
      <c r="F205" s="31">
        <f>+'ANNUAL BUDGET'!$D$204/12</f>
        <v>0</v>
      </c>
      <c r="H205" s="31">
        <f>+'ANNUAL BUDGET'!$D$204/12</f>
        <v>0</v>
      </c>
      <c r="J205" s="31">
        <f>+'ANNUAL BUDGET'!$D$204/12</f>
        <v>0</v>
      </c>
      <c r="L205" s="31">
        <f>+'ANNUAL BUDGET'!$D$204/12</f>
        <v>0</v>
      </c>
      <c r="N205" s="31">
        <f>+'ANNUAL BUDGET'!$D$204/12</f>
        <v>0</v>
      </c>
      <c r="P205" s="31">
        <f>+'ANNUAL BUDGET'!$D$204/12</f>
        <v>0</v>
      </c>
      <c r="R205" s="31">
        <f>+'ANNUAL BUDGET'!$D$204/12</f>
        <v>0</v>
      </c>
      <c r="T205" s="31">
        <f>+'ANNUAL BUDGET'!$D$204/12</f>
        <v>0</v>
      </c>
      <c r="V205" s="31">
        <f>+'ANNUAL BUDGET'!$D$204/12</f>
        <v>0</v>
      </c>
      <c r="X205" s="31">
        <f>+'ANNUAL BUDGET'!$D$204/12</f>
        <v>0</v>
      </c>
      <c r="Z205" s="31">
        <f>+'ANNUAL BUDGET'!$D$204/12</f>
        <v>0</v>
      </c>
      <c r="AB205" s="31">
        <f t="shared" ref="AB205:AB267" si="3">+SUM(D205:Z205)</f>
        <v>0</v>
      </c>
      <c r="AC205" s="82">
        <f>+'ANNUAL BUDGET'!D204-'Monthly Results'!AB205</f>
        <v>0</v>
      </c>
    </row>
    <row r="206" spans="1:29" x14ac:dyDescent="0.25">
      <c r="A206" s="37"/>
      <c r="B206" s="37"/>
      <c r="AC206" s="82"/>
    </row>
    <row r="207" spans="1:29" s="41" customFormat="1" ht="13.8" thickBot="1" x14ac:dyDescent="0.3">
      <c r="A207" s="38">
        <v>43296</v>
      </c>
      <c r="B207" s="38" t="s">
        <v>141</v>
      </c>
      <c r="D207" s="32">
        <f>SUM(D191:D205)</f>
        <v>0</v>
      </c>
      <c r="F207" s="32">
        <f>SUM(F191:F205)</f>
        <v>0</v>
      </c>
      <c r="H207" s="32">
        <f>SUM(H191:H205)</f>
        <v>0</v>
      </c>
      <c r="J207" s="32">
        <f>SUM(J191:J205)</f>
        <v>0</v>
      </c>
      <c r="L207" s="32">
        <f>SUM(L191:L205)</f>
        <v>0</v>
      </c>
      <c r="N207" s="32">
        <f>SUM(N191:N205)</f>
        <v>0</v>
      </c>
      <c r="P207" s="32">
        <f>SUM(P191:P205)</f>
        <v>0</v>
      </c>
      <c r="R207" s="32">
        <f>SUM(R191:R205)</f>
        <v>0</v>
      </c>
      <c r="T207" s="32">
        <f>SUM(T191:T205)</f>
        <v>0</v>
      </c>
      <c r="V207" s="32">
        <f>SUM(V191:V205)</f>
        <v>0</v>
      </c>
      <c r="X207" s="32">
        <f>SUM(X191:X205)</f>
        <v>0</v>
      </c>
      <c r="Z207" s="32">
        <f>SUM(Z191:Z205)</f>
        <v>0</v>
      </c>
      <c r="AB207" s="32">
        <f t="shared" si="3"/>
        <v>0</v>
      </c>
      <c r="AC207" s="82">
        <f>+'ANNUAL BUDGET'!D206-'Monthly Results'!AB207</f>
        <v>0</v>
      </c>
    </row>
    <row r="208" spans="1:29" ht="13.8" thickTop="1" x14ac:dyDescent="0.25">
      <c r="A208" s="38"/>
      <c r="B208"/>
      <c r="AC208" s="82"/>
    </row>
    <row r="209" spans="1:29" s="41" customFormat="1" ht="13.8" thickBot="1" x14ac:dyDescent="0.3">
      <c r="A209" s="38">
        <v>43299</v>
      </c>
      <c r="B209" s="38" t="s">
        <v>142</v>
      </c>
      <c r="D209" s="32" t="e">
        <f>D188+D207</f>
        <v>#REF!</v>
      </c>
      <c r="F209" s="32" t="e">
        <f>F188+F207</f>
        <v>#REF!</v>
      </c>
      <c r="H209" s="32" t="e">
        <f>H188+H207</f>
        <v>#REF!</v>
      </c>
      <c r="J209" s="32" t="e">
        <f>J188+J207</f>
        <v>#REF!</v>
      </c>
      <c r="L209" s="32" t="e">
        <f>L188+L207</f>
        <v>#REF!</v>
      </c>
      <c r="N209" s="32" t="e">
        <f>N188+N207</f>
        <v>#REF!</v>
      </c>
      <c r="P209" s="32" t="e">
        <f>P188+P207</f>
        <v>#REF!</v>
      </c>
      <c r="R209" s="32" t="e">
        <f>R188+R207</f>
        <v>#REF!</v>
      </c>
      <c r="T209" s="32" t="e">
        <f>T188+T207</f>
        <v>#REF!</v>
      </c>
      <c r="V209" s="32" t="e">
        <f>V188+V207</f>
        <v>#REF!</v>
      </c>
      <c r="X209" s="32" t="e">
        <f>X188+X207</f>
        <v>#REF!</v>
      </c>
      <c r="Z209" s="32" t="e">
        <f>Z188+Z207</f>
        <v>#REF!</v>
      </c>
      <c r="AB209" s="32" t="e">
        <f t="shared" si="3"/>
        <v>#REF!</v>
      </c>
      <c r="AC209" s="82" t="e">
        <f>+'ANNUAL BUDGET'!D208-'Monthly Results'!AB209</f>
        <v>#REF!</v>
      </c>
    </row>
    <row r="210" spans="1:29" ht="13.8" thickTop="1" x14ac:dyDescent="0.25">
      <c r="A210" s="37"/>
      <c r="B210" s="37"/>
      <c r="D210" s="57"/>
      <c r="F210" s="57"/>
      <c r="H210" s="57"/>
      <c r="J210" s="57"/>
      <c r="L210" s="57"/>
      <c r="N210" s="57"/>
      <c r="P210" s="57"/>
      <c r="R210" s="57"/>
      <c r="T210" s="57"/>
      <c r="V210" s="57"/>
      <c r="X210" s="57"/>
      <c r="Z210" s="57"/>
      <c r="AB210" s="57"/>
      <c r="AC210" s="82"/>
    </row>
    <row r="211" spans="1:29" x14ac:dyDescent="0.25">
      <c r="A211" s="37"/>
      <c r="B211" s="37"/>
      <c r="D211" s="57"/>
      <c r="F211" s="57"/>
      <c r="H211" s="57"/>
      <c r="J211" s="57"/>
      <c r="L211" s="57"/>
      <c r="N211" s="57"/>
      <c r="P211" s="57"/>
      <c r="R211" s="57"/>
      <c r="T211" s="57"/>
      <c r="V211" s="57"/>
      <c r="X211" s="57"/>
      <c r="Z211" s="57"/>
      <c r="AB211" s="57"/>
      <c r="AC211" s="82"/>
    </row>
    <row r="212" spans="1:29" x14ac:dyDescent="0.25">
      <c r="A212" s="37">
        <v>44010</v>
      </c>
      <c r="B212" s="37" t="s">
        <v>143</v>
      </c>
      <c r="D212" s="31">
        <f>+'ANNUAL BUDGET'!$D$211/12</f>
        <v>0</v>
      </c>
      <c r="F212" s="31">
        <f>+'ANNUAL BUDGET'!$D$211/12</f>
        <v>0</v>
      </c>
      <c r="H212" s="31">
        <f>+'ANNUAL BUDGET'!$D$211/12</f>
        <v>0</v>
      </c>
      <c r="J212" s="31">
        <f>+'ANNUAL BUDGET'!$D$211/12</f>
        <v>0</v>
      </c>
      <c r="L212" s="31">
        <f>+'ANNUAL BUDGET'!$D$211/12</f>
        <v>0</v>
      </c>
      <c r="N212" s="31">
        <f>+'ANNUAL BUDGET'!$D$211/12</f>
        <v>0</v>
      </c>
      <c r="P212" s="31">
        <f>+'ANNUAL BUDGET'!$D$211/12</f>
        <v>0</v>
      </c>
      <c r="R212" s="31">
        <f>+'ANNUAL BUDGET'!$D$211/12</f>
        <v>0</v>
      </c>
      <c r="T212" s="31">
        <f>+'ANNUAL BUDGET'!$D$211/12</f>
        <v>0</v>
      </c>
      <c r="V212" s="31">
        <f>+'ANNUAL BUDGET'!$D$211/12</f>
        <v>0</v>
      </c>
      <c r="X212" s="31">
        <f>+'ANNUAL BUDGET'!$D$211/12</f>
        <v>0</v>
      </c>
      <c r="Z212" s="31">
        <f>+'ANNUAL BUDGET'!$D$211/12</f>
        <v>0</v>
      </c>
      <c r="AB212" s="31">
        <f t="shared" si="3"/>
        <v>0</v>
      </c>
      <c r="AC212" s="82">
        <f>+'ANNUAL BUDGET'!D211-'Monthly Results'!AB212</f>
        <v>0</v>
      </c>
    </row>
    <row r="213" spans="1:29" x14ac:dyDescent="0.25">
      <c r="A213" s="37">
        <v>44020</v>
      </c>
      <c r="B213" s="37" t="s">
        <v>144</v>
      </c>
      <c r="D213" s="31">
        <f>+'ANNUAL BUDGET'!$D$212/12</f>
        <v>0</v>
      </c>
      <c r="F213" s="31">
        <f>+'ANNUAL BUDGET'!$D$212/12</f>
        <v>0</v>
      </c>
      <c r="H213" s="31">
        <f>+'ANNUAL BUDGET'!$D$212/12</f>
        <v>0</v>
      </c>
      <c r="J213" s="31">
        <f>+'ANNUAL BUDGET'!$D$212/12</f>
        <v>0</v>
      </c>
      <c r="L213" s="31">
        <f>+'ANNUAL BUDGET'!$D$212/12</f>
        <v>0</v>
      </c>
      <c r="N213" s="31">
        <f>+'ANNUAL BUDGET'!$D$212/12</f>
        <v>0</v>
      </c>
      <c r="P213" s="31">
        <f>+'ANNUAL BUDGET'!$D$212/12</f>
        <v>0</v>
      </c>
      <c r="R213" s="31">
        <f>+'ANNUAL BUDGET'!$D$212/12</f>
        <v>0</v>
      </c>
      <c r="T213" s="31">
        <f>+'ANNUAL BUDGET'!$D$212/12</f>
        <v>0</v>
      </c>
      <c r="V213" s="31">
        <f>+'ANNUAL BUDGET'!$D$212/12</f>
        <v>0</v>
      </c>
      <c r="X213" s="31">
        <f>+'ANNUAL BUDGET'!$D$212/12</f>
        <v>0</v>
      </c>
      <c r="Z213" s="31">
        <f>+'ANNUAL BUDGET'!$D$212/12</f>
        <v>0</v>
      </c>
      <c r="AB213" s="31">
        <f t="shared" si="3"/>
        <v>0</v>
      </c>
      <c r="AC213" s="82">
        <f>+'ANNUAL BUDGET'!D212-'Monthly Results'!AB213</f>
        <v>0</v>
      </c>
    </row>
    <row r="214" spans="1:29" x14ac:dyDescent="0.25">
      <c r="A214" s="37">
        <v>44030</v>
      </c>
      <c r="B214" s="37" t="s">
        <v>145</v>
      </c>
      <c r="D214" s="31">
        <f>+'ANNUAL BUDGET'!$D$213/12</f>
        <v>0</v>
      </c>
      <c r="F214" s="31">
        <f>+'ANNUAL BUDGET'!$D$213/12</f>
        <v>0</v>
      </c>
      <c r="H214" s="31">
        <f>+'ANNUAL BUDGET'!$D$213/12</f>
        <v>0</v>
      </c>
      <c r="J214" s="31">
        <f>+'ANNUAL BUDGET'!$D$213/12</f>
        <v>0</v>
      </c>
      <c r="L214" s="31">
        <f>+'ANNUAL BUDGET'!$D$213/12</f>
        <v>0</v>
      </c>
      <c r="N214" s="31">
        <f>+'ANNUAL BUDGET'!$D$213/12</f>
        <v>0</v>
      </c>
      <c r="P214" s="31">
        <f>+'ANNUAL BUDGET'!$D$213/12</f>
        <v>0</v>
      </c>
      <c r="R214" s="31">
        <f>+'ANNUAL BUDGET'!$D$213/12</f>
        <v>0</v>
      </c>
      <c r="T214" s="31">
        <f>+'ANNUAL BUDGET'!$D$213/12</f>
        <v>0</v>
      </c>
      <c r="V214" s="31">
        <f>+'ANNUAL BUDGET'!$D$213/12</f>
        <v>0</v>
      </c>
      <c r="X214" s="31">
        <f>+'ANNUAL BUDGET'!$D$213/12</f>
        <v>0</v>
      </c>
      <c r="Z214" s="31">
        <f>+'ANNUAL BUDGET'!$D$213/12</f>
        <v>0</v>
      </c>
      <c r="AB214" s="31">
        <f t="shared" si="3"/>
        <v>0</v>
      </c>
      <c r="AC214" s="82">
        <f>+'ANNUAL BUDGET'!D213-'Monthly Results'!AB214</f>
        <v>0</v>
      </c>
    </row>
    <row r="215" spans="1:29" x14ac:dyDescent="0.25">
      <c r="A215" s="37">
        <v>44040</v>
      </c>
      <c r="B215" s="37" t="s">
        <v>146</v>
      </c>
      <c r="D215" s="31">
        <f>+'ANNUAL BUDGET'!$D$214/12</f>
        <v>0</v>
      </c>
      <c r="F215" s="31">
        <f>+'ANNUAL BUDGET'!$D$214/12</f>
        <v>0</v>
      </c>
      <c r="H215" s="31">
        <f>+'ANNUAL BUDGET'!$D$214/12</f>
        <v>0</v>
      </c>
      <c r="J215" s="31">
        <f>+'ANNUAL BUDGET'!$D$214/12</f>
        <v>0</v>
      </c>
      <c r="L215" s="31">
        <f>+'ANNUAL BUDGET'!$D$214/12</f>
        <v>0</v>
      </c>
      <c r="N215" s="31">
        <f>+'ANNUAL BUDGET'!$D$214/12</f>
        <v>0</v>
      </c>
      <c r="P215" s="31">
        <f>+'ANNUAL BUDGET'!$D$214/12</f>
        <v>0</v>
      </c>
      <c r="R215" s="31">
        <f>+'ANNUAL BUDGET'!$D$214/12</f>
        <v>0</v>
      </c>
      <c r="T215" s="31">
        <f>+'ANNUAL BUDGET'!$D$214/12</f>
        <v>0</v>
      </c>
      <c r="V215" s="31">
        <f>+'ANNUAL BUDGET'!$D$214/12</f>
        <v>0</v>
      </c>
      <c r="X215" s="31">
        <f>+'ANNUAL BUDGET'!$D$214/12</f>
        <v>0</v>
      </c>
      <c r="Z215" s="31">
        <f>+'ANNUAL BUDGET'!$D$214/12</f>
        <v>0</v>
      </c>
      <c r="AB215" s="31">
        <f t="shared" si="3"/>
        <v>0</v>
      </c>
      <c r="AC215" s="82">
        <f>+'ANNUAL BUDGET'!D214-'Monthly Results'!AB215</f>
        <v>0</v>
      </c>
    </row>
    <row r="216" spans="1:29" x14ac:dyDescent="0.25">
      <c r="A216" s="37">
        <v>44050</v>
      </c>
      <c r="B216" s="37" t="s">
        <v>147</v>
      </c>
      <c r="D216" s="31">
        <f>+'ANNUAL BUDGET'!$D$215/12</f>
        <v>0</v>
      </c>
      <c r="F216" s="31">
        <f>+'ANNUAL BUDGET'!$D$215/12</f>
        <v>0</v>
      </c>
      <c r="H216" s="31">
        <f>+'ANNUAL BUDGET'!$D$215/12</f>
        <v>0</v>
      </c>
      <c r="J216" s="31">
        <f>+'ANNUAL BUDGET'!$D$215/12</f>
        <v>0</v>
      </c>
      <c r="L216" s="31">
        <f>+'ANNUAL BUDGET'!$D$215/12</f>
        <v>0</v>
      </c>
      <c r="N216" s="31">
        <f>+'ANNUAL BUDGET'!$D$215/12</f>
        <v>0</v>
      </c>
      <c r="P216" s="31">
        <f>+'ANNUAL BUDGET'!$D$215/12</f>
        <v>0</v>
      </c>
      <c r="R216" s="31">
        <f>+'ANNUAL BUDGET'!$D$215/12</f>
        <v>0</v>
      </c>
      <c r="T216" s="31">
        <f>+'ANNUAL BUDGET'!$D$215/12</f>
        <v>0</v>
      </c>
      <c r="V216" s="31">
        <f>+'ANNUAL BUDGET'!$D$215/12</f>
        <v>0</v>
      </c>
      <c r="X216" s="31">
        <f>+'ANNUAL BUDGET'!$D$215/12</f>
        <v>0</v>
      </c>
      <c r="Z216" s="31">
        <f>+'ANNUAL BUDGET'!$D$215/12</f>
        <v>0</v>
      </c>
      <c r="AB216" s="31">
        <f t="shared" si="3"/>
        <v>0</v>
      </c>
      <c r="AC216" s="82">
        <f>+'ANNUAL BUDGET'!D215-'Monthly Results'!AB216</f>
        <v>0</v>
      </c>
    </row>
    <row r="217" spans="1:29" x14ac:dyDescent="0.25">
      <c r="A217" s="37">
        <v>44060</v>
      </c>
      <c r="B217" s="37" t="s">
        <v>148</v>
      </c>
      <c r="D217" s="31">
        <f>+'ANNUAL BUDGET'!$D$216/12</f>
        <v>0</v>
      </c>
      <c r="F217" s="31">
        <f>+'ANNUAL BUDGET'!$D$216/12</f>
        <v>0</v>
      </c>
      <c r="H217" s="31">
        <f>+'ANNUAL BUDGET'!$D$216/12</f>
        <v>0</v>
      </c>
      <c r="J217" s="31">
        <f>+'ANNUAL BUDGET'!$D$216/12</f>
        <v>0</v>
      </c>
      <c r="L217" s="31">
        <f>+'ANNUAL BUDGET'!$D$216/12</f>
        <v>0</v>
      </c>
      <c r="N217" s="31">
        <f>+'ANNUAL BUDGET'!$D$216/12</f>
        <v>0</v>
      </c>
      <c r="P217" s="31">
        <f>+'ANNUAL BUDGET'!$D$216/12</f>
        <v>0</v>
      </c>
      <c r="R217" s="31">
        <f>+'ANNUAL BUDGET'!$D$216/12</f>
        <v>0</v>
      </c>
      <c r="T217" s="31">
        <f>+'ANNUAL BUDGET'!$D$216/12</f>
        <v>0</v>
      </c>
      <c r="V217" s="31">
        <f>+'ANNUAL BUDGET'!$D$216/12</f>
        <v>0</v>
      </c>
      <c r="X217" s="31">
        <f>+'ANNUAL BUDGET'!$D$216/12</f>
        <v>0</v>
      </c>
      <c r="Z217" s="31">
        <f>+'ANNUAL BUDGET'!$D$216/12</f>
        <v>0</v>
      </c>
      <c r="AB217" s="31">
        <f t="shared" si="3"/>
        <v>0</v>
      </c>
      <c r="AC217" s="82">
        <f>+'ANNUAL BUDGET'!D216-'Monthly Results'!AB217</f>
        <v>0</v>
      </c>
    </row>
    <row r="218" spans="1:29" x14ac:dyDescent="0.25">
      <c r="A218" s="37">
        <v>44070</v>
      </c>
      <c r="B218" s="37" t="s">
        <v>149</v>
      </c>
      <c r="D218" s="31">
        <f>+'ANNUAL BUDGET'!$D$217/12</f>
        <v>0</v>
      </c>
      <c r="F218" s="31">
        <f>+'ANNUAL BUDGET'!$D$217/12</f>
        <v>0</v>
      </c>
      <c r="H218" s="31">
        <f>+'ANNUAL BUDGET'!$D$217/12</f>
        <v>0</v>
      </c>
      <c r="J218" s="31">
        <f>+'ANNUAL BUDGET'!$D$217/12</f>
        <v>0</v>
      </c>
      <c r="L218" s="31">
        <f>+'ANNUAL BUDGET'!$D$217/12</f>
        <v>0</v>
      </c>
      <c r="N218" s="31">
        <f>+'ANNUAL BUDGET'!$D$217/12</f>
        <v>0</v>
      </c>
      <c r="P218" s="31">
        <f>+'ANNUAL BUDGET'!$D$217/12</f>
        <v>0</v>
      </c>
      <c r="R218" s="31">
        <f>+'ANNUAL BUDGET'!$D$217/12</f>
        <v>0</v>
      </c>
      <c r="T218" s="31">
        <f>+'ANNUAL BUDGET'!$D$217/12</f>
        <v>0</v>
      </c>
      <c r="V218" s="31">
        <f>+'ANNUAL BUDGET'!$D$217/12</f>
        <v>0</v>
      </c>
      <c r="X218" s="31">
        <f>+'ANNUAL BUDGET'!$D$217/12</f>
        <v>0</v>
      </c>
      <c r="Z218" s="31">
        <f>+'ANNUAL BUDGET'!$D$217/12</f>
        <v>0</v>
      </c>
      <c r="AB218" s="31">
        <f t="shared" si="3"/>
        <v>0</v>
      </c>
      <c r="AC218" s="82">
        <f>+'ANNUAL BUDGET'!D217-'Monthly Results'!AB218</f>
        <v>0</v>
      </c>
    </row>
    <row r="219" spans="1:29" x14ac:dyDescent="0.25">
      <c r="A219" s="37"/>
      <c r="B219" s="37"/>
      <c r="D219" s="57"/>
      <c r="F219" s="57"/>
      <c r="H219" s="57"/>
      <c r="J219" s="57"/>
      <c r="L219" s="57"/>
      <c r="N219" s="57"/>
      <c r="P219" s="57"/>
      <c r="R219" s="57"/>
      <c r="T219" s="57"/>
      <c r="V219" s="57"/>
      <c r="X219" s="57"/>
      <c r="Z219" s="57"/>
      <c r="AB219" s="57"/>
      <c r="AC219" s="82"/>
    </row>
    <row r="220" spans="1:29" s="41" customFormat="1" ht="13.8" thickBot="1" x14ac:dyDescent="0.3">
      <c r="A220" s="38">
        <v>44095</v>
      </c>
      <c r="B220" s="38" t="s">
        <v>0</v>
      </c>
      <c r="D220" s="32">
        <f>SUM(D212:D218)</f>
        <v>0</v>
      </c>
      <c r="F220" s="32">
        <f>SUM(F212:F218)</f>
        <v>0</v>
      </c>
      <c r="H220" s="32">
        <f>SUM(H212:H218)</f>
        <v>0</v>
      </c>
      <c r="J220" s="32">
        <f>SUM(J212:J218)</f>
        <v>0</v>
      </c>
      <c r="L220" s="32">
        <f>SUM(L212:L218)</f>
        <v>0</v>
      </c>
      <c r="N220" s="32">
        <f>SUM(N212:N218)</f>
        <v>0</v>
      </c>
      <c r="P220" s="32">
        <f>SUM(P212:P218)</f>
        <v>0</v>
      </c>
      <c r="R220" s="32">
        <f>SUM(R212:R218)</f>
        <v>0</v>
      </c>
      <c r="T220" s="32">
        <f>SUM(T212:T218)</f>
        <v>0</v>
      </c>
      <c r="V220" s="32">
        <f>SUM(V212:V218)</f>
        <v>0</v>
      </c>
      <c r="X220" s="32">
        <f>SUM(X212:X218)</f>
        <v>0</v>
      </c>
      <c r="Z220" s="32">
        <f>SUM(Z212:Z218)</f>
        <v>0</v>
      </c>
      <c r="AB220" s="32">
        <f t="shared" si="3"/>
        <v>0</v>
      </c>
      <c r="AC220" s="82">
        <f>+'ANNUAL BUDGET'!D219-'Monthly Results'!AB220</f>
        <v>0</v>
      </c>
    </row>
    <row r="221" spans="1:29" ht="13.8" thickTop="1" x14ac:dyDescent="0.25">
      <c r="A221" s="38"/>
      <c r="B221"/>
      <c r="D221" s="57"/>
      <c r="F221" s="57"/>
      <c r="H221" s="57"/>
      <c r="J221" s="57"/>
      <c r="L221" s="57"/>
      <c r="N221" s="57"/>
      <c r="P221" s="57"/>
      <c r="R221" s="57"/>
      <c r="T221" s="57"/>
      <c r="V221" s="57"/>
      <c r="X221" s="57"/>
      <c r="Z221" s="57"/>
      <c r="AB221" s="57">
        <f t="shared" si="3"/>
        <v>0</v>
      </c>
      <c r="AC221" s="82">
        <f>+'ANNUAL BUDGET'!D220-'Monthly Results'!AB221</f>
        <v>0</v>
      </c>
    </row>
    <row r="222" spans="1:29" x14ac:dyDescent="0.25">
      <c r="A222" s="37">
        <v>45330</v>
      </c>
      <c r="B222" s="37" t="s">
        <v>47</v>
      </c>
      <c r="D222" s="31">
        <f>+'ANNUAL BUDGET'!$D$221/12</f>
        <v>0</v>
      </c>
      <c r="F222" s="31">
        <f>+'ANNUAL BUDGET'!$D$221/12</f>
        <v>0</v>
      </c>
      <c r="H222" s="31">
        <f>+'ANNUAL BUDGET'!$D$221/12</f>
        <v>0</v>
      </c>
      <c r="J222" s="31">
        <f>+'ANNUAL BUDGET'!$D$221/12</f>
        <v>0</v>
      </c>
      <c r="L222" s="31">
        <f>+'ANNUAL BUDGET'!$D$221/12</f>
        <v>0</v>
      </c>
      <c r="N222" s="31">
        <f>+'ANNUAL BUDGET'!$D$221/12</f>
        <v>0</v>
      </c>
      <c r="P222" s="31">
        <f>+'ANNUAL BUDGET'!$D$221/12</f>
        <v>0</v>
      </c>
      <c r="R222" s="31">
        <f>+'ANNUAL BUDGET'!$D$221/12</f>
        <v>0</v>
      </c>
      <c r="T222" s="31">
        <f>+'ANNUAL BUDGET'!$D$221/12</f>
        <v>0</v>
      </c>
      <c r="V222" s="31">
        <f>+'ANNUAL BUDGET'!$D$221/12</f>
        <v>0</v>
      </c>
      <c r="X222" s="31">
        <f>+'ANNUAL BUDGET'!$D$221/12</f>
        <v>0</v>
      </c>
      <c r="Z222" s="31">
        <f>+'ANNUAL BUDGET'!$D$221/12</f>
        <v>0</v>
      </c>
      <c r="AB222" s="31">
        <f t="shared" si="3"/>
        <v>0</v>
      </c>
      <c r="AC222" s="82">
        <f>+'ANNUAL BUDGET'!D221-'Monthly Results'!AB222</f>
        <v>0</v>
      </c>
    </row>
    <row r="223" spans="1:29" x14ac:dyDescent="0.25">
      <c r="A223" s="37">
        <v>45340</v>
      </c>
      <c r="B223" s="37" t="s">
        <v>48</v>
      </c>
      <c r="D223" s="31">
        <f>+'ANNUAL BUDGET'!$D$222/12</f>
        <v>0</v>
      </c>
      <c r="F223" s="31">
        <f>+'ANNUAL BUDGET'!$D$222/12</f>
        <v>0</v>
      </c>
      <c r="H223" s="31">
        <f>+'ANNUAL BUDGET'!$D$222/12</f>
        <v>0</v>
      </c>
      <c r="J223" s="31">
        <f>+'ANNUAL BUDGET'!$D$222/12</f>
        <v>0</v>
      </c>
      <c r="L223" s="31">
        <f>+'ANNUAL BUDGET'!$D$222/12</f>
        <v>0</v>
      </c>
      <c r="N223" s="31">
        <f>+'ANNUAL BUDGET'!$D$222/12</f>
        <v>0</v>
      </c>
      <c r="P223" s="31">
        <f>+'ANNUAL BUDGET'!$D$222/12</f>
        <v>0</v>
      </c>
      <c r="R223" s="31">
        <f>+'ANNUAL BUDGET'!$D$222/12</f>
        <v>0</v>
      </c>
      <c r="T223" s="31">
        <f>+'ANNUAL BUDGET'!$D$222/12</f>
        <v>0</v>
      </c>
      <c r="V223" s="31">
        <f>+'ANNUAL BUDGET'!$D$222/12</f>
        <v>0</v>
      </c>
      <c r="X223" s="31">
        <f>+'ANNUAL BUDGET'!$D$222/12</f>
        <v>0</v>
      </c>
      <c r="Z223" s="31">
        <f>+'ANNUAL BUDGET'!$D$222/12</f>
        <v>0</v>
      </c>
      <c r="AB223" s="31">
        <f t="shared" si="3"/>
        <v>0</v>
      </c>
      <c r="AC223" s="82">
        <f>+'ANNUAL BUDGET'!D222-'Monthly Results'!AB223</f>
        <v>0</v>
      </c>
    </row>
    <row r="224" spans="1:29" x14ac:dyDescent="0.25">
      <c r="A224" s="37">
        <v>45350</v>
      </c>
      <c r="B224" s="37" t="s">
        <v>49</v>
      </c>
      <c r="D224" s="31">
        <f>+'ANNUAL BUDGET'!$D$223/12</f>
        <v>0</v>
      </c>
      <c r="F224" s="31">
        <f>+'ANNUAL BUDGET'!$D$223/12</f>
        <v>0</v>
      </c>
      <c r="H224" s="31">
        <f>+'ANNUAL BUDGET'!$D$223/12</f>
        <v>0</v>
      </c>
      <c r="J224" s="31">
        <f>+'ANNUAL BUDGET'!$D$223/12</f>
        <v>0</v>
      </c>
      <c r="L224" s="31">
        <f>+'ANNUAL BUDGET'!$D$223/12</f>
        <v>0</v>
      </c>
      <c r="N224" s="31">
        <f>+'ANNUAL BUDGET'!$D$223/12</f>
        <v>0</v>
      </c>
      <c r="P224" s="31">
        <f>+'ANNUAL BUDGET'!$D$223/12</f>
        <v>0</v>
      </c>
      <c r="R224" s="31">
        <f>+'ANNUAL BUDGET'!$D$223/12</f>
        <v>0</v>
      </c>
      <c r="T224" s="31">
        <f>+'ANNUAL BUDGET'!$D$223/12</f>
        <v>0</v>
      </c>
      <c r="V224" s="31">
        <f>+'ANNUAL BUDGET'!$D$223/12</f>
        <v>0</v>
      </c>
      <c r="X224" s="31">
        <f>+'ANNUAL BUDGET'!$D$223/12</f>
        <v>0</v>
      </c>
      <c r="Z224" s="31">
        <f>+'ANNUAL BUDGET'!$D$223/12</f>
        <v>0</v>
      </c>
      <c r="AB224" s="31">
        <f t="shared" si="3"/>
        <v>0</v>
      </c>
      <c r="AC224" s="82">
        <f>+'ANNUAL BUDGET'!D223-'Monthly Results'!AB224</f>
        <v>0</v>
      </c>
    </row>
    <row r="225" spans="1:29" x14ac:dyDescent="0.25">
      <c r="A225" s="37">
        <v>45360</v>
      </c>
      <c r="B225" s="37" t="s">
        <v>50</v>
      </c>
      <c r="D225" s="31">
        <f>+'ANNUAL BUDGET'!$D$224/12</f>
        <v>0</v>
      </c>
      <c r="F225" s="31">
        <f>+'ANNUAL BUDGET'!$D$224/12</f>
        <v>0</v>
      </c>
      <c r="H225" s="31">
        <f>+'ANNUAL BUDGET'!$D$224/12</f>
        <v>0</v>
      </c>
      <c r="J225" s="31">
        <f>+'ANNUAL BUDGET'!$D$224/12</f>
        <v>0</v>
      </c>
      <c r="L225" s="31">
        <f>+'ANNUAL BUDGET'!$D$224/12</f>
        <v>0</v>
      </c>
      <c r="N225" s="31">
        <f>+'ANNUAL BUDGET'!$D$224/12</f>
        <v>0</v>
      </c>
      <c r="P225" s="31">
        <f>+'ANNUAL BUDGET'!$D$224/12</f>
        <v>0</v>
      </c>
      <c r="R225" s="31">
        <f>+'ANNUAL BUDGET'!$D$224/12</f>
        <v>0</v>
      </c>
      <c r="T225" s="31">
        <f>+'ANNUAL BUDGET'!$D$224/12</f>
        <v>0</v>
      </c>
      <c r="V225" s="31">
        <f>+'ANNUAL BUDGET'!$D$224/12</f>
        <v>0</v>
      </c>
      <c r="X225" s="31">
        <f>+'ANNUAL BUDGET'!$D$224/12</f>
        <v>0</v>
      </c>
      <c r="Z225" s="31">
        <f>+'ANNUAL BUDGET'!$D$224/12</f>
        <v>0</v>
      </c>
      <c r="AB225" s="31">
        <f t="shared" si="3"/>
        <v>0</v>
      </c>
      <c r="AC225" s="82">
        <f>+'ANNUAL BUDGET'!D224-'Monthly Results'!AB225</f>
        <v>0</v>
      </c>
    </row>
    <row r="226" spans="1:29" x14ac:dyDescent="0.25">
      <c r="A226" s="37">
        <v>45370</v>
      </c>
      <c r="B226" s="37" t="s">
        <v>51</v>
      </c>
      <c r="D226" s="31">
        <f>+'ANNUAL BUDGET'!$D$225/12</f>
        <v>0</v>
      </c>
      <c r="F226" s="31">
        <f>+'ANNUAL BUDGET'!$D$225/12</f>
        <v>0</v>
      </c>
      <c r="H226" s="31">
        <f>+'ANNUAL BUDGET'!$D$225/12</f>
        <v>0</v>
      </c>
      <c r="J226" s="31">
        <f>+'ANNUAL BUDGET'!$D$225/12</f>
        <v>0</v>
      </c>
      <c r="L226" s="31">
        <f>+'ANNUAL BUDGET'!$D$225/12</f>
        <v>0</v>
      </c>
      <c r="N226" s="31">
        <f>+'ANNUAL BUDGET'!$D$225/12</f>
        <v>0</v>
      </c>
      <c r="P226" s="31">
        <f>+'ANNUAL BUDGET'!$D$225/12</f>
        <v>0</v>
      </c>
      <c r="R226" s="31">
        <f>+'ANNUAL BUDGET'!$D$225/12</f>
        <v>0</v>
      </c>
      <c r="T226" s="31">
        <f>+'ANNUAL BUDGET'!$D$225/12</f>
        <v>0</v>
      </c>
      <c r="V226" s="31">
        <f>+'ANNUAL BUDGET'!$D$225/12</f>
        <v>0</v>
      </c>
      <c r="X226" s="31">
        <f>+'ANNUAL BUDGET'!$D$225/12</f>
        <v>0</v>
      </c>
      <c r="Z226" s="31">
        <f>+'ANNUAL BUDGET'!$D$225/12</f>
        <v>0</v>
      </c>
      <c r="AB226" s="31">
        <f t="shared" si="3"/>
        <v>0</v>
      </c>
      <c r="AC226" s="82">
        <f>+'ANNUAL BUDGET'!D225-'Monthly Results'!AB226</f>
        <v>0</v>
      </c>
    </row>
    <row r="227" spans="1:29" x14ac:dyDescent="0.25">
      <c r="A227" s="37">
        <v>45380</v>
      </c>
      <c r="B227" s="37" t="s">
        <v>150</v>
      </c>
      <c r="D227" s="31">
        <f>+'ANNUAL BUDGET'!$D$226/12</f>
        <v>0</v>
      </c>
      <c r="F227" s="31">
        <f>+'ANNUAL BUDGET'!$D$226/12</f>
        <v>0</v>
      </c>
      <c r="H227" s="31">
        <f>+'ANNUAL BUDGET'!$D$226/12</f>
        <v>0</v>
      </c>
      <c r="J227" s="31">
        <f>+'ANNUAL BUDGET'!$D$226/12</f>
        <v>0</v>
      </c>
      <c r="L227" s="31">
        <f>+'ANNUAL BUDGET'!$D$226/12</f>
        <v>0</v>
      </c>
      <c r="N227" s="31">
        <f>+'ANNUAL BUDGET'!$D$226/12</f>
        <v>0</v>
      </c>
      <c r="P227" s="31">
        <f>+'ANNUAL BUDGET'!$D$226/12</f>
        <v>0</v>
      </c>
      <c r="R227" s="31">
        <f>+'ANNUAL BUDGET'!$D$226/12</f>
        <v>0</v>
      </c>
      <c r="T227" s="31">
        <f>+'ANNUAL BUDGET'!$D$226/12</f>
        <v>0</v>
      </c>
      <c r="V227" s="31">
        <f>+'ANNUAL BUDGET'!$D$226/12</f>
        <v>0</v>
      </c>
      <c r="X227" s="31">
        <f>+'ANNUAL BUDGET'!$D$226/12</f>
        <v>0</v>
      </c>
      <c r="Z227" s="31">
        <f>+'ANNUAL BUDGET'!$D$226/12</f>
        <v>0</v>
      </c>
      <c r="AB227" s="31">
        <f t="shared" si="3"/>
        <v>0</v>
      </c>
      <c r="AC227" s="82">
        <f>+'ANNUAL BUDGET'!D226-'Monthly Results'!AB227</f>
        <v>0</v>
      </c>
    </row>
    <row r="228" spans="1:29" x14ac:dyDescent="0.25">
      <c r="A228" s="37"/>
      <c r="B228" s="37"/>
      <c r="D228" s="57"/>
      <c r="F228" s="57"/>
      <c r="H228" s="57"/>
      <c r="J228" s="57"/>
      <c r="L228" s="57"/>
      <c r="N228" s="57"/>
      <c r="P228" s="57"/>
      <c r="R228" s="57"/>
      <c r="T228" s="57"/>
      <c r="V228" s="57"/>
      <c r="X228" s="57"/>
      <c r="Z228" s="57"/>
      <c r="AB228" s="57"/>
      <c r="AC228" s="82"/>
    </row>
    <row r="229" spans="1:29" s="41" customFormat="1" ht="13.8" thickBot="1" x14ac:dyDescent="0.3">
      <c r="A229" s="38">
        <v>45999</v>
      </c>
      <c r="B229" s="38" t="s">
        <v>151</v>
      </c>
      <c r="D229" s="32">
        <f>SUM(D222:D227)</f>
        <v>0</v>
      </c>
      <c r="F229" s="32">
        <f>SUM(F222:F227)</f>
        <v>0</v>
      </c>
      <c r="H229" s="32">
        <f>SUM(H222:H227)</f>
        <v>0</v>
      </c>
      <c r="J229" s="32">
        <f>SUM(J222:J227)</f>
        <v>0</v>
      </c>
      <c r="L229" s="32">
        <f>SUM(L222:L227)</f>
        <v>0</v>
      </c>
      <c r="N229" s="32">
        <f>SUM(N222:N227)</f>
        <v>0</v>
      </c>
      <c r="P229" s="32">
        <f>SUM(P222:P227)</f>
        <v>0</v>
      </c>
      <c r="R229" s="32">
        <f>SUM(R222:R227)</f>
        <v>0</v>
      </c>
      <c r="T229" s="32">
        <f>SUM(T222:T227)</f>
        <v>0</v>
      </c>
      <c r="V229" s="32">
        <f>SUM(V222:V227)</f>
        <v>0</v>
      </c>
      <c r="X229" s="32">
        <f>SUM(X222:X227)</f>
        <v>0</v>
      </c>
      <c r="Z229" s="32">
        <f>SUM(Z222:Z227)</f>
        <v>0</v>
      </c>
      <c r="AB229" s="32">
        <f t="shared" si="3"/>
        <v>0</v>
      </c>
      <c r="AC229" s="82">
        <f>+'ANNUAL BUDGET'!D228-'Monthly Results'!AB229</f>
        <v>0</v>
      </c>
    </row>
    <row r="230" spans="1:29" ht="13.8" thickTop="1" x14ac:dyDescent="0.25">
      <c r="A230"/>
      <c r="B230" s="39"/>
      <c r="D230" s="57"/>
      <c r="F230" s="57"/>
      <c r="H230" s="57"/>
      <c r="J230" s="57"/>
      <c r="L230" s="57"/>
      <c r="N230" s="57"/>
      <c r="P230" s="57"/>
      <c r="R230" s="57"/>
      <c r="T230" s="57"/>
      <c r="V230" s="57"/>
      <c r="X230" s="57"/>
      <c r="Z230" s="57"/>
      <c r="AB230" s="57"/>
      <c r="AC230" s="82"/>
    </row>
    <row r="231" spans="1:29" x14ac:dyDescent="0.25">
      <c r="A231"/>
      <c r="B231" s="39"/>
      <c r="D231" s="57"/>
      <c r="F231" s="57"/>
      <c r="H231" s="57"/>
      <c r="J231" s="57"/>
      <c r="L231" s="57"/>
      <c r="N231" s="57"/>
      <c r="P231" s="57"/>
      <c r="R231" s="57"/>
      <c r="T231" s="57"/>
      <c r="V231" s="57"/>
      <c r="X231" s="57"/>
      <c r="Z231" s="57"/>
      <c r="AB231" s="57"/>
      <c r="AC231" s="82"/>
    </row>
    <row r="232" spans="1:29" x14ac:dyDescent="0.25">
      <c r="A232" s="37">
        <v>46610</v>
      </c>
      <c r="B232" s="37" t="s">
        <v>64</v>
      </c>
      <c r="D232" s="31">
        <f>+'ANNUAL BUDGET'!$D$231/12</f>
        <v>0</v>
      </c>
      <c r="F232" s="31">
        <f>+'ANNUAL BUDGET'!$D$231/12</f>
        <v>0</v>
      </c>
      <c r="H232" s="31">
        <f>+'ANNUAL BUDGET'!$D$231/12</f>
        <v>0</v>
      </c>
      <c r="J232" s="31">
        <f>+'ANNUAL BUDGET'!$D$231/12</f>
        <v>0</v>
      </c>
      <c r="L232" s="31">
        <f>+'ANNUAL BUDGET'!$D$231/12</f>
        <v>0</v>
      </c>
      <c r="N232" s="31">
        <f>+'ANNUAL BUDGET'!$D$231/12</f>
        <v>0</v>
      </c>
      <c r="P232" s="31">
        <f>+'ANNUAL BUDGET'!$D$231/12</f>
        <v>0</v>
      </c>
      <c r="R232" s="31">
        <f>+'ANNUAL BUDGET'!$D$231/12</f>
        <v>0</v>
      </c>
      <c r="T232" s="31">
        <f>+'ANNUAL BUDGET'!$D$231/12</f>
        <v>0</v>
      </c>
      <c r="V232" s="31">
        <f>+'ANNUAL BUDGET'!$D$231/12</f>
        <v>0</v>
      </c>
      <c r="X232" s="31">
        <f>+'ANNUAL BUDGET'!$D$231/12</f>
        <v>0</v>
      </c>
      <c r="Z232" s="31">
        <f>+'ANNUAL BUDGET'!$D$231/12</f>
        <v>0</v>
      </c>
      <c r="AB232" s="31">
        <f t="shared" si="3"/>
        <v>0</v>
      </c>
      <c r="AC232" s="82">
        <f>+'ANNUAL BUDGET'!D231-'Monthly Results'!AB232</f>
        <v>0</v>
      </c>
    </row>
    <row r="233" spans="1:29" x14ac:dyDescent="0.25">
      <c r="A233" s="37">
        <v>46620</v>
      </c>
      <c r="B233" s="37" t="s">
        <v>65</v>
      </c>
      <c r="D233" s="31">
        <f>+'ANNUAL BUDGET'!$D$232/12</f>
        <v>0</v>
      </c>
      <c r="F233" s="31">
        <f>+'ANNUAL BUDGET'!$D$232/12</f>
        <v>0</v>
      </c>
      <c r="H233" s="31">
        <f>+'ANNUAL BUDGET'!$D$232/12</f>
        <v>0</v>
      </c>
      <c r="J233" s="31">
        <f>+'ANNUAL BUDGET'!$D$232/12</f>
        <v>0</v>
      </c>
      <c r="L233" s="31">
        <f>+'ANNUAL BUDGET'!$D$232/12</f>
        <v>0</v>
      </c>
      <c r="N233" s="31">
        <f>+'ANNUAL BUDGET'!$D$232/12</f>
        <v>0</v>
      </c>
      <c r="P233" s="31">
        <f>+'ANNUAL BUDGET'!$D$232/12</f>
        <v>0</v>
      </c>
      <c r="R233" s="31">
        <f>+'ANNUAL BUDGET'!$D$232/12</f>
        <v>0</v>
      </c>
      <c r="T233" s="31">
        <f>+'ANNUAL BUDGET'!$D$232/12</f>
        <v>0</v>
      </c>
      <c r="V233" s="31">
        <f>+'ANNUAL BUDGET'!$D$232/12</f>
        <v>0</v>
      </c>
      <c r="X233" s="31">
        <f>+'ANNUAL BUDGET'!$D$232/12</f>
        <v>0</v>
      </c>
      <c r="Z233" s="31">
        <f>+'ANNUAL BUDGET'!$D$232/12</f>
        <v>0</v>
      </c>
      <c r="AB233" s="31">
        <f t="shared" si="3"/>
        <v>0</v>
      </c>
      <c r="AC233" s="82">
        <f>+'ANNUAL BUDGET'!D232-'Monthly Results'!AB233</f>
        <v>0</v>
      </c>
    </row>
    <row r="234" spans="1:29" x14ac:dyDescent="0.25">
      <c r="A234" s="37">
        <v>46630</v>
      </c>
      <c r="B234" s="37" t="s">
        <v>66</v>
      </c>
      <c r="D234" s="31">
        <f>+'ANNUAL BUDGET'!$D$233/12</f>
        <v>0</v>
      </c>
      <c r="F234" s="31">
        <f>+'ANNUAL BUDGET'!$D$233/12</f>
        <v>0</v>
      </c>
      <c r="H234" s="31">
        <f>+'ANNUAL BUDGET'!$D$233/12</f>
        <v>0</v>
      </c>
      <c r="J234" s="31">
        <f>+'ANNUAL BUDGET'!$D$233/12</f>
        <v>0</v>
      </c>
      <c r="L234" s="31">
        <f>+'ANNUAL BUDGET'!$D$233/12</f>
        <v>0</v>
      </c>
      <c r="N234" s="31">
        <f>+'ANNUAL BUDGET'!$D$233/12</f>
        <v>0</v>
      </c>
      <c r="P234" s="31">
        <f>+'ANNUAL BUDGET'!$D$233/12</f>
        <v>0</v>
      </c>
      <c r="R234" s="31">
        <f>+'ANNUAL BUDGET'!$D$233/12</f>
        <v>0</v>
      </c>
      <c r="T234" s="31">
        <f>+'ANNUAL BUDGET'!$D$233/12</f>
        <v>0</v>
      </c>
      <c r="V234" s="31">
        <f>+'ANNUAL BUDGET'!$D$233/12</f>
        <v>0</v>
      </c>
      <c r="X234" s="31">
        <f>+'ANNUAL BUDGET'!$D$233/12</f>
        <v>0</v>
      </c>
      <c r="Z234" s="31">
        <f>+'ANNUAL BUDGET'!$D$233/12</f>
        <v>0</v>
      </c>
      <c r="AB234" s="31">
        <f t="shared" si="3"/>
        <v>0</v>
      </c>
      <c r="AC234" s="82">
        <f>+'ANNUAL BUDGET'!D233-'Monthly Results'!AB234</f>
        <v>0</v>
      </c>
    </row>
    <row r="235" spans="1:29" x14ac:dyDescent="0.25">
      <c r="A235" s="37">
        <v>46640</v>
      </c>
      <c r="B235" s="37" t="s">
        <v>152</v>
      </c>
      <c r="D235" s="31">
        <f>+'ANNUAL BUDGET'!$D$234/12</f>
        <v>0</v>
      </c>
      <c r="F235" s="31">
        <f>+'ANNUAL BUDGET'!$D$234/12</f>
        <v>0</v>
      </c>
      <c r="H235" s="31">
        <f>+'ANNUAL BUDGET'!$D$234/12</f>
        <v>0</v>
      </c>
      <c r="J235" s="31">
        <f>+'ANNUAL BUDGET'!$D$234/12</f>
        <v>0</v>
      </c>
      <c r="L235" s="31">
        <f>+'ANNUAL BUDGET'!$D$234/12</f>
        <v>0</v>
      </c>
      <c r="N235" s="31">
        <f>+'ANNUAL BUDGET'!$D$234/12</f>
        <v>0</v>
      </c>
      <c r="P235" s="31">
        <f>+'ANNUAL BUDGET'!$D$234/12</f>
        <v>0</v>
      </c>
      <c r="R235" s="31">
        <f>+'ANNUAL BUDGET'!$D$234/12</f>
        <v>0</v>
      </c>
      <c r="T235" s="31">
        <f>+'ANNUAL BUDGET'!$D$234/12</f>
        <v>0</v>
      </c>
      <c r="V235" s="31">
        <f>+'ANNUAL BUDGET'!$D$234/12</f>
        <v>0</v>
      </c>
      <c r="X235" s="31">
        <f>+'ANNUAL BUDGET'!$D$234/12</f>
        <v>0</v>
      </c>
      <c r="Z235" s="31">
        <f>+'ANNUAL BUDGET'!$D$234/12</f>
        <v>0</v>
      </c>
      <c r="AB235" s="31">
        <f t="shared" si="3"/>
        <v>0</v>
      </c>
      <c r="AC235" s="82">
        <f>+'ANNUAL BUDGET'!D234-'Monthly Results'!AB235</f>
        <v>0</v>
      </c>
    </row>
    <row r="236" spans="1:29" x14ac:dyDescent="0.25">
      <c r="A236" s="37">
        <v>46650</v>
      </c>
      <c r="B236" s="37" t="s">
        <v>153</v>
      </c>
      <c r="D236" s="31">
        <f>+'ANNUAL BUDGET'!$D$235/12</f>
        <v>0</v>
      </c>
      <c r="F236" s="31">
        <f>+'ANNUAL BUDGET'!$D$235/12</f>
        <v>0</v>
      </c>
      <c r="H236" s="31">
        <f>+'ANNUAL BUDGET'!$D$235/12</f>
        <v>0</v>
      </c>
      <c r="J236" s="31">
        <f>+'ANNUAL BUDGET'!$D$235/12</f>
        <v>0</v>
      </c>
      <c r="L236" s="31">
        <f>+'ANNUAL BUDGET'!$D$235/12</f>
        <v>0</v>
      </c>
      <c r="N236" s="31">
        <f>+'ANNUAL BUDGET'!$D$235/12</f>
        <v>0</v>
      </c>
      <c r="P236" s="31">
        <f>+'ANNUAL BUDGET'!$D$235/12</f>
        <v>0</v>
      </c>
      <c r="R236" s="31">
        <f>+'ANNUAL BUDGET'!$D$235/12</f>
        <v>0</v>
      </c>
      <c r="T236" s="31">
        <f>+'ANNUAL BUDGET'!$D$235/12</f>
        <v>0</v>
      </c>
      <c r="V236" s="31">
        <f>+'ANNUAL BUDGET'!$D$235/12</f>
        <v>0</v>
      </c>
      <c r="X236" s="31">
        <f>+'ANNUAL BUDGET'!$D$235/12</f>
        <v>0</v>
      </c>
      <c r="Z236" s="31">
        <f>+'ANNUAL BUDGET'!$D$235/12</f>
        <v>0</v>
      </c>
      <c r="AB236" s="31">
        <f t="shared" si="3"/>
        <v>0</v>
      </c>
      <c r="AC236" s="82">
        <f>+'ANNUAL BUDGET'!D235-'Monthly Results'!AB236</f>
        <v>0</v>
      </c>
    </row>
    <row r="237" spans="1:29" x14ac:dyDescent="0.25">
      <c r="A237" s="37"/>
      <c r="B237" s="37"/>
      <c r="D237" s="57"/>
      <c r="F237" s="57"/>
      <c r="H237" s="57"/>
      <c r="J237" s="57"/>
      <c r="L237" s="57"/>
      <c r="N237" s="57"/>
      <c r="P237" s="57"/>
      <c r="R237" s="57"/>
      <c r="T237" s="57"/>
      <c r="V237" s="57"/>
      <c r="X237" s="57"/>
      <c r="Z237" s="57"/>
      <c r="AB237" s="57"/>
      <c r="AC237" s="82"/>
    </row>
    <row r="238" spans="1:29" s="41" customFormat="1" ht="13.8" thickBot="1" x14ac:dyDescent="0.3">
      <c r="A238" s="38">
        <v>46655</v>
      </c>
      <c r="B238" s="38" t="s">
        <v>154</v>
      </c>
      <c r="D238" s="32">
        <f>SUM(D232:D236)</f>
        <v>0</v>
      </c>
      <c r="F238" s="32">
        <f>SUM(F232:F236)</f>
        <v>0</v>
      </c>
      <c r="H238" s="32">
        <f>SUM(H232:H236)</f>
        <v>0</v>
      </c>
      <c r="J238" s="32">
        <f>SUM(J232:J236)</f>
        <v>0</v>
      </c>
      <c r="L238" s="32">
        <f>SUM(L232:L236)</f>
        <v>0</v>
      </c>
      <c r="N238" s="32">
        <f>SUM(N232:N236)</f>
        <v>0</v>
      </c>
      <c r="P238" s="32">
        <f>SUM(P232:P236)</f>
        <v>0</v>
      </c>
      <c r="R238" s="32">
        <f>SUM(R232:R236)</f>
        <v>0</v>
      </c>
      <c r="T238" s="32">
        <f>SUM(T232:T236)</f>
        <v>0</v>
      </c>
      <c r="V238" s="32">
        <f>SUM(V232:V236)</f>
        <v>0</v>
      </c>
      <c r="X238" s="32">
        <f>SUM(X232:X236)</f>
        <v>0</v>
      </c>
      <c r="Z238" s="32">
        <f>SUM(Z232:Z236)</f>
        <v>0</v>
      </c>
      <c r="AB238" s="32">
        <f t="shared" si="3"/>
        <v>0</v>
      </c>
      <c r="AC238" s="82">
        <f>+'ANNUAL BUDGET'!D237-'Monthly Results'!AB238</f>
        <v>0</v>
      </c>
    </row>
    <row r="239" spans="1:29" ht="13.8" thickTop="1" x14ac:dyDescent="0.25">
      <c r="A239" s="38"/>
      <c r="B239"/>
      <c r="D239" s="57"/>
      <c r="F239" s="57"/>
      <c r="H239" s="57"/>
      <c r="J239" s="57"/>
      <c r="L239" s="57"/>
      <c r="N239" s="57"/>
      <c r="P239" s="57"/>
      <c r="R239" s="57"/>
      <c r="T239" s="57"/>
      <c r="V239" s="57"/>
      <c r="X239" s="57"/>
      <c r="Z239" s="57"/>
      <c r="AB239" s="57"/>
      <c r="AC239" s="82"/>
    </row>
    <row r="240" spans="1:29" x14ac:dyDescent="0.25">
      <c r="A240" s="38"/>
      <c r="B240"/>
      <c r="D240" s="57"/>
      <c r="F240" s="57"/>
      <c r="H240" s="57"/>
      <c r="J240" s="57"/>
      <c r="L240" s="57"/>
      <c r="N240" s="57"/>
      <c r="P240" s="57"/>
      <c r="R240" s="57"/>
      <c r="T240" s="57"/>
      <c r="V240" s="57"/>
      <c r="X240" s="57"/>
      <c r="Z240" s="57"/>
      <c r="AB240" s="57"/>
      <c r="AC240" s="82"/>
    </row>
    <row r="241" spans="1:29" x14ac:dyDescent="0.25">
      <c r="A241" s="37">
        <v>46660</v>
      </c>
      <c r="B241" s="37" t="s">
        <v>155</v>
      </c>
      <c r="D241" s="31">
        <f>+'ANNUAL BUDGET'!$D$240/12</f>
        <v>0</v>
      </c>
      <c r="F241" s="31">
        <f>+'ANNUAL BUDGET'!$D$240/12</f>
        <v>0</v>
      </c>
      <c r="H241" s="31">
        <f>+'ANNUAL BUDGET'!$D$240/12</f>
        <v>0</v>
      </c>
      <c r="J241" s="31">
        <f>+'ANNUAL BUDGET'!$D$240/12</f>
        <v>0</v>
      </c>
      <c r="L241" s="31">
        <f>+'ANNUAL BUDGET'!$D$240/12</f>
        <v>0</v>
      </c>
      <c r="N241" s="31">
        <f>+'ANNUAL BUDGET'!$D$240/12</f>
        <v>0</v>
      </c>
      <c r="P241" s="31">
        <f>+'ANNUAL BUDGET'!$D$240/12</f>
        <v>0</v>
      </c>
      <c r="R241" s="31">
        <f>+'ANNUAL BUDGET'!$D$240/12</f>
        <v>0</v>
      </c>
      <c r="T241" s="31">
        <f>+'ANNUAL BUDGET'!$D$240/12</f>
        <v>0</v>
      </c>
      <c r="V241" s="31">
        <f>+'ANNUAL BUDGET'!$D$240/12</f>
        <v>0</v>
      </c>
      <c r="X241" s="31">
        <f>+'ANNUAL BUDGET'!$D$240/12</f>
        <v>0</v>
      </c>
      <c r="Z241" s="31">
        <f>+'ANNUAL BUDGET'!$D$240/12</f>
        <v>0</v>
      </c>
      <c r="AB241" s="31">
        <f t="shared" si="3"/>
        <v>0</v>
      </c>
      <c r="AC241" s="82">
        <f>+'ANNUAL BUDGET'!D240-'Monthly Results'!AB241</f>
        <v>0</v>
      </c>
    </row>
    <row r="242" spans="1:29" x14ac:dyDescent="0.25">
      <c r="A242" s="37">
        <v>46690</v>
      </c>
      <c r="B242" s="37" t="s">
        <v>156</v>
      </c>
      <c r="D242" s="31">
        <f>+'ANNUAL BUDGET'!$D$241/12</f>
        <v>0</v>
      </c>
      <c r="F242" s="31">
        <f>+'ANNUAL BUDGET'!$D$241/12</f>
        <v>0</v>
      </c>
      <c r="H242" s="31">
        <f>+'ANNUAL BUDGET'!$D$241/12</f>
        <v>0</v>
      </c>
      <c r="J242" s="31">
        <f>+'ANNUAL BUDGET'!$D$241/12</f>
        <v>0</v>
      </c>
      <c r="L242" s="31">
        <f>+'ANNUAL BUDGET'!$D$241/12</f>
        <v>0</v>
      </c>
      <c r="N242" s="31">
        <f>+'ANNUAL BUDGET'!$D$241/12</f>
        <v>0</v>
      </c>
      <c r="P242" s="31">
        <f>+'ANNUAL BUDGET'!$D$241/12</f>
        <v>0</v>
      </c>
      <c r="R242" s="31">
        <f>+'ANNUAL BUDGET'!$D$241/12</f>
        <v>0</v>
      </c>
      <c r="T242" s="31">
        <f>+'ANNUAL BUDGET'!$D$241/12</f>
        <v>0</v>
      </c>
      <c r="V242" s="31">
        <f>+'ANNUAL BUDGET'!$D$241/12</f>
        <v>0</v>
      </c>
      <c r="X242" s="31">
        <f>+'ANNUAL BUDGET'!$D$241/12</f>
        <v>0</v>
      </c>
      <c r="Z242" s="31">
        <f>+'ANNUAL BUDGET'!$D$241/12</f>
        <v>0</v>
      </c>
      <c r="AB242" s="31">
        <f t="shared" si="3"/>
        <v>0</v>
      </c>
      <c r="AC242" s="82">
        <f>+'ANNUAL BUDGET'!D241-'Monthly Results'!AB242</f>
        <v>0</v>
      </c>
    </row>
    <row r="243" spans="1:29" x14ac:dyDescent="0.25">
      <c r="A243" s="37"/>
      <c r="B243" s="37"/>
      <c r="D243" s="57"/>
      <c r="F243" s="57"/>
      <c r="H243" s="57"/>
      <c r="J243" s="57"/>
      <c r="L243" s="57"/>
      <c r="N243" s="57"/>
      <c r="P243" s="57"/>
      <c r="R243" s="57"/>
      <c r="T243" s="57"/>
      <c r="V243" s="57"/>
      <c r="X243" s="57"/>
      <c r="Z243" s="57"/>
      <c r="AB243" s="57"/>
      <c r="AC243" s="82"/>
    </row>
    <row r="244" spans="1:29" s="41" customFormat="1" ht="13.8" thickBot="1" x14ac:dyDescent="0.3">
      <c r="A244" s="38">
        <v>46695</v>
      </c>
      <c r="B244" s="38" t="s">
        <v>159</v>
      </c>
      <c r="D244" s="32">
        <f>SUM(D241:D242)</f>
        <v>0</v>
      </c>
      <c r="F244" s="32">
        <f>SUM(F241:F242)</f>
        <v>0</v>
      </c>
      <c r="H244" s="32">
        <f>SUM(H241:H242)</f>
        <v>0</v>
      </c>
      <c r="J244" s="32">
        <f>SUM(J241:J242)</f>
        <v>0</v>
      </c>
      <c r="L244" s="32">
        <f>SUM(L241:L242)</f>
        <v>0</v>
      </c>
      <c r="N244" s="32">
        <f>SUM(N241:N242)</f>
        <v>0</v>
      </c>
      <c r="P244" s="32">
        <f>SUM(P241:P242)</f>
        <v>0</v>
      </c>
      <c r="R244" s="32">
        <f>SUM(R241:R242)</f>
        <v>0</v>
      </c>
      <c r="T244" s="32">
        <f>SUM(T241:T242)</f>
        <v>0</v>
      </c>
      <c r="V244" s="32">
        <f>SUM(V241:V242)</f>
        <v>0</v>
      </c>
      <c r="X244" s="32">
        <f>SUM(X241:X242)</f>
        <v>0</v>
      </c>
      <c r="Z244" s="32">
        <f>SUM(Z241:Z242)</f>
        <v>0</v>
      </c>
      <c r="AB244" s="32">
        <f t="shared" si="3"/>
        <v>0</v>
      </c>
      <c r="AC244" s="82">
        <f>+'ANNUAL BUDGET'!D243-'Monthly Results'!AB244</f>
        <v>0</v>
      </c>
    </row>
    <row r="245" spans="1:29" ht="13.8" thickTop="1" x14ac:dyDescent="0.25">
      <c r="A245" s="37"/>
      <c r="B245" s="37"/>
      <c r="D245" s="57"/>
      <c r="F245" s="57"/>
      <c r="H245" s="57"/>
      <c r="J245" s="57"/>
      <c r="L245" s="57"/>
      <c r="N245" s="57"/>
      <c r="P245" s="57"/>
      <c r="R245" s="57"/>
      <c r="T245" s="57"/>
      <c r="V245" s="57"/>
      <c r="X245" s="57"/>
      <c r="Z245" s="57"/>
      <c r="AB245" s="57"/>
      <c r="AC245" s="82"/>
    </row>
    <row r="246" spans="1:29" x14ac:dyDescent="0.25">
      <c r="A246" s="37"/>
      <c r="B246" s="37"/>
      <c r="D246" s="57"/>
      <c r="F246" s="57"/>
      <c r="H246" s="57"/>
      <c r="J246" s="57"/>
      <c r="L246" s="57"/>
      <c r="N246" s="57"/>
      <c r="P246" s="57"/>
      <c r="R246" s="57"/>
      <c r="T246" s="57"/>
      <c r="V246" s="57"/>
      <c r="X246" s="57"/>
      <c r="Z246" s="57"/>
      <c r="AB246" s="57"/>
      <c r="AC246" s="82"/>
    </row>
    <row r="247" spans="1:29" x14ac:dyDescent="0.25">
      <c r="A247" s="37">
        <v>47100</v>
      </c>
      <c r="B247" s="37" t="s">
        <v>160</v>
      </c>
      <c r="D247" s="31" t="e">
        <f>+'ANNUAL BUDGET'!#REF!/12</f>
        <v>#REF!</v>
      </c>
      <c r="F247" s="31" t="e">
        <f>+'ANNUAL BUDGET'!#REF!/12</f>
        <v>#REF!</v>
      </c>
      <c r="H247" s="31" t="e">
        <f>+'ANNUAL BUDGET'!#REF!/12</f>
        <v>#REF!</v>
      </c>
      <c r="J247" s="31" t="e">
        <f>+'ANNUAL BUDGET'!#REF!/12</f>
        <v>#REF!</v>
      </c>
      <c r="L247" s="31" t="e">
        <f>+'ANNUAL BUDGET'!#REF!/12</f>
        <v>#REF!</v>
      </c>
      <c r="N247" s="31" t="e">
        <f>+'ANNUAL BUDGET'!#REF!/12</f>
        <v>#REF!</v>
      </c>
      <c r="P247" s="31" t="e">
        <f>+'ANNUAL BUDGET'!#REF!/12</f>
        <v>#REF!</v>
      </c>
      <c r="R247" s="31" t="e">
        <f>+'ANNUAL BUDGET'!#REF!/12</f>
        <v>#REF!</v>
      </c>
      <c r="T247" s="31" t="e">
        <f>+'ANNUAL BUDGET'!#REF!/12</f>
        <v>#REF!</v>
      </c>
      <c r="V247" s="31" t="e">
        <f>+'ANNUAL BUDGET'!#REF!/12</f>
        <v>#REF!</v>
      </c>
      <c r="X247" s="31" t="e">
        <f>+'ANNUAL BUDGET'!#REF!/12</f>
        <v>#REF!</v>
      </c>
      <c r="Z247" s="31" t="e">
        <f>+'ANNUAL BUDGET'!#REF!/12</f>
        <v>#REF!</v>
      </c>
      <c r="AB247" s="31" t="e">
        <f t="shared" si="3"/>
        <v>#REF!</v>
      </c>
      <c r="AC247" s="82" t="e">
        <f>+'ANNUAL BUDGET'!#REF!-'Monthly Results'!AB247</f>
        <v>#REF!</v>
      </c>
    </row>
    <row r="248" spans="1:29" x14ac:dyDescent="0.25">
      <c r="A248" s="37">
        <v>47200</v>
      </c>
      <c r="B248" s="37" t="s">
        <v>162</v>
      </c>
      <c r="D248" s="31">
        <f>+'ANNUAL BUDGET'!$D$246/12</f>
        <v>0</v>
      </c>
      <c r="F248" s="31">
        <f>+'ANNUAL BUDGET'!$D$246/12</f>
        <v>0</v>
      </c>
      <c r="H248" s="31">
        <f>+'ANNUAL BUDGET'!$D$246/12</f>
        <v>0</v>
      </c>
      <c r="J248" s="31">
        <f>+'ANNUAL BUDGET'!$D$246/12</f>
        <v>0</v>
      </c>
      <c r="L248" s="31">
        <f>+'ANNUAL BUDGET'!$D$246/12</f>
        <v>0</v>
      </c>
      <c r="N248" s="31">
        <f>+'ANNUAL BUDGET'!$D$246/12</f>
        <v>0</v>
      </c>
      <c r="P248" s="31">
        <f>+'ANNUAL BUDGET'!$D$246/12</f>
        <v>0</v>
      </c>
      <c r="R248" s="31">
        <f>+'ANNUAL BUDGET'!$D$246/12</f>
        <v>0</v>
      </c>
      <c r="T248" s="31">
        <f>+'ANNUAL BUDGET'!$D$246/12</f>
        <v>0</v>
      </c>
      <c r="V248" s="31">
        <f>+'ANNUAL BUDGET'!$D$246/12</f>
        <v>0</v>
      </c>
      <c r="X248" s="31">
        <f>+'ANNUAL BUDGET'!$D$246/12</f>
        <v>0</v>
      </c>
      <c r="Z248" s="31">
        <f>+'ANNUAL BUDGET'!$D$246/12</f>
        <v>0</v>
      </c>
      <c r="AB248" s="31">
        <f t="shared" si="3"/>
        <v>0</v>
      </c>
      <c r="AC248" s="82">
        <f>+'ANNUAL BUDGET'!D246-'Monthly Results'!AB248</f>
        <v>0</v>
      </c>
    </row>
    <row r="249" spans="1:29" x14ac:dyDescent="0.25">
      <c r="A249" s="37">
        <v>47300</v>
      </c>
      <c r="B249" s="37" t="s">
        <v>157</v>
      </c>
      <c r="D249" s="31" t="e">
        <f>+'ANNUAL BUDGET'!#REF!/12</f>
        <v>#REF!</v>
      </c>
      <c r="F249" s="31" t="e">
        <f>+'ANNUAL BUDGET'!#REF!/12</f>
        <v>#REF!</v>
      </c>
      <c r="H249" s="31" t="e">
        <f>+'ANNUAL BUDGET'!#REF!/12</f>
        <v>#REF!</v>
      </c>
      <c r="J249" s="31" t="e">
        <f>+'ANNUAL BUDGET'!#REF!/12</f>
        <v>#REF!</v>
      </c>
      <c r="L249" s="31" t="e">
        <f>+'ANNUAL BUDGET'!#REF!/12</f>
        <v>#REF!</v>
      </c>
      <c r="N249" s="31" t="e">
        <f>+'ANNUAL BUDGET'!#REF!/12</f>
        <v>#REF!</v>
      </c>
      <c r="P249" s="31" t="e">
        <f>+'ANNUAL BUDGET'!#REF!/12</f>
        <v>#REF!</v>
      </c>
      <c r="R249" s="31" t="e">
        <f>+'ANNUAL BUDGET'!#REF!/12</f>
        <v>#REF!</v>
      </c>
      <c r="T249" s="31" t="e">
        <f>+'ANNUAL BUDGET'!#REF!/12</f>
        <v>#REF!</v>
      </c>
      <c r="V249" s="31" t="e">
        <f>+'ANNUAL BUDGET'!#REF!/12</f>
        <v>#REF!</v>
      </c>
      <c r="X249" s="31" t="e">
        <f>+'ANNUAL BUDGET'!#REF!/12</f>
        <v>#REF!</v>
      </c>
      <c r="Z249" s="31" t="e">
        <f>+'ANNUAL BUDGET'!#REF!/12</f>
        <v>#REF!</v>
      </c>
      <c r="AB249" s="31" t="e">
        <f t="shared" si="3"/>
        <v>#REF!</v>
      </c>
      <c r="AC249" s="82" t="e">
        <f>+'ANNUAL BUDGET'!#REF!-'Monthly Results'!AB249</f>
        <v>#REF!</v>
      </c>
    </row>
    <row r="250" spans="1:29" x14ac:dyDescent="0.25">
      <c r="A250" s="37">
        <v>47400</v>
      </c>
      <c r="B250" s="37" t="s">
        <v>158</v>
      </c>
      <c r="D250" s="31" t="e">
        <f>+'ANNUAL BUDGET'!#REF!/12</f>
        <v>#REF!</v>
      </c>
      <c r="F250" s="31" t="e">
        <f>+'ANNUAL BUDGET'!#REF!/12</f>
        <v>#REF!</v>
      </c>
      <c r="H250" s="31" t="e">
        <f>+'ANNUAL BUDGET'!#REF!/12</f>
        <v>#REF!</v>
      </c>
      <c r="J250" s="31" t="e">
        <f>+'ANNUAL BUDGET'!#REF!/12</f>
        <v>#REF!</v>
      </c>
      <c r="L250" s="31" t="e">
        <f>+'ANNUAL BUDGET'!#REF!/12</f>
        <v>#REF!</v>
      </c>
      <c r="N250" s="31" t="e">
        <f>+'ANNUAL BUDGET'!#REF!/12</f>
        <v>#REF!</v>
      </c>
      <c r="P250" s="31" t="e">
        <f>+'ANNUAL BUDGET'!#REF!/12</f>
        <v>#REF!</v>
      </c>
      <c r="R250" s="31" t="e">
        <f>+'ANNUAL BUDGET'!#REF!/12</f>
        <v>#REF!</v>
      </c>
      <c r="T250" s="31" t="e">
        <f>+'ANNUAL BUDGET'!#REF!/12</f>
        <v>#REF!</v>
      </c>
      <c r="V250" s="31" t="e">
        <f>+'ANNUAL BUDGET'!#REF!/12</f>
        <v>#REF!</v>
      </c>
      <c r="X250" s="31" t="e">
        <f>+'ANNUAL BUDGET'!#REF!/12</f>
        <v>#REF!</v>
      </c>
      <c r="Z250" s="31" t="e">
        <f>+'ANNUAL BUDGET'!#REF!/12</f>
        <v>#REF!</v>
      </c>
      <c r="AB250" s="31" t="e">
        <f t="shared" si="3"/>
        <v>#REF!</v>
      </c>
      <c r="AC250" s="82" t="e">
        <f>+'ANNUAL BUDGET'!#REF!-'Monthly Results'!AB250</f>
        <v>#REF!</v>
      </c>
    </row>
    <row r="251" spans="1:29" x14ac:dyDescent="0.25">
      <c r="A251" s="37"/>
      <c r="B251" s="37"/>
      <c r="D251" s="57"/>
      <c r="F251" s="57"/>
      <c r="H251" s="57"/>
      <c r="J251" s="57"/>
      <c r="L251" s="57"/>
      <c r="N251" s="57"/>
      <c r="P251" s="57"/>
      <c r="R251" s="57"/>
      <c r="T251" s="57"/>
      <c r="V251" s="57"/>
      <c r="X251" s="57"/>
      <c r="Z251" s="57"/>
      <c r="AB251" s="57"/>
      <c r="AC251" s="82"/>
    </row>
    <row r="252" spans="1:29" s="41" customFormat="1" ht="13.8" thickBot="1" x14ac:dyDescent="0.3">
      <c r="A252" s="38">
        <v>47495</v>
      </c>
      <c r="B252" s="38" t="s">
        <v>79</v>
      </c>
      <c r="D252" s="32" t="e">
        <f>SUM(D247:D250)</f>
        <v>#REF!</v>
      </c>
      <c r="F252" s="32" t="e">
        <f>SUM(F247:F250)</f>
        <v>#REF!</v>
      </c>
      <c r="H252" s="32" t="e">
        <f>SUM(H247:H250)</f>
        <v>#REF!</v>
      </c>
      <c r="J252" s="32" t="e">
        <f>SUM(J247:J250)</f>
        <v>#REF!</v>
      </c>
      <c r="L252" s="32" t="e">
        <f>SUM(L247:L250)</f>
        <v>#REF!</v>
      </c>
      <c r="N252" s="32" t="e">
        <f>SUM(N247:N250)</f>
        <v>#REF!</v>
      </c>
      <c r="P252" s="32" t="e">
        <f>SUM(P247:P250)</f>
        <v>#REF!</v>
      </c>
      <c r="R252" s="32" t="e">
        <f>SUM(R247:R250)</f>
        <v>#REF!</v>
      </c>
      <c r="T252" s="32" t="e">
        <f>SUM(T247:T250)</f>
        <v>#REF!</v>
      </c>
      <c r="V252" s="32" t="e">
        <f>SUM(V247:V250)</f>
        <v>#REF!</v>
      </c>
      <c r="X252" s="32" t="e">
        <f>SUM(X247:X250)</f>
        <v>#REF!</v>
      </c>
      <c r="Z252" s="32" t="e">
        <f>SUM(Z247:Z250)</f>
        <v>#REF!</v>
      </c>
      <c r="AB252" s="32" t="e">
        <f t="shared" si="3"/>
        <v>#REF!</v>
      </c>
      <c r="AC252" s="82" t="e">
        <f>+'ANNUAL BUDGET'!D248-'Monthly Results'!AB252</f>
        <v>#REF!</v>
      </c>
    </row>
    <row r="253" spans="1:29" ht="13.8" thickTop="1" x14ac:dyDescent="0.25">
      <c r="A253" s="38"/>
      <c r="B253"/>
      <c r="D253" s="57"/>
      <c r="F253" s="57"/>
      <c r="H253" s="57"/>
      <c r="J253" s="57"/>
      <c r="L253" s="57"/>
      <c r="N253" s="57"/>
      <c r="P253" s="57"/>
      <c r="R253" s="57"/>
      <c r="T253" s="57"/>
      <c r="V253" s="57"/>
      <c r="X253" s="57"/>
      <c r="Z253" s="57"/>
      <c r="AB253" s="57"/>
      <c r="AC253" s="82"/>
    </row>
    <row r="254" spans="1:29" x14ac:dyDescent="0.25">
      <c r="A254" s="38"/>
      <c r="B254"/>
      <c r="D254" s="57"/>
      <c r="F254" s="57"/>
      <c r="H254" s="57"/>
      <c r="J254" s="57"/>
      <c r="L254" s="57"/>
      <c r="N254" s="57"/>
      <c r="P254" s="57"/>
      <c r="R254" s="57"/>
      <c r="T254" s="57"/>
      <c r="V254" s="57"/>
      <c r="X254" s="57"/>
      <c r="Z254" s="57"/>
      <c r="AB254" s="57">
        <f t="shared" si="3"/>
        <v>0</v>
      </c>
      <c r="AC254" s="82">
        <f>+'ANNUAL BUDGET'!D250-'Monthly Results'!AB254</f>
        <v>0</v>
      </c>
    </row>
    <row r="255" spans="1:29" s="41" customFormat="1" ht="13.8" thickBot="1" x14ac:dyDescent="0.3">
      <c r="A255" s="38">
        <v>47959</v>
      </c>
      <c r="B255" s="38" t="s">
        <v>25</v>
      </c>
      <c r="D255" s="32" t="e">
        <f>D238+D244+D252</f>
        <v>#REF!</v>
      </c>
      <c r="F255" s="32" t="e">
        <f>F238+F244+F252</f>
        <v>#REF!</v>
      </c>
      <c r="H255" s="32" t="e">
        <f>H238+H244+H252</f>
        <v>#REF!</v>
      </c>
      <c r="J255" s="32" t="e">
        <f>J238+J244+J252</f>
        <v>#REF!</v>
      </c>
      <c r="L255" s="32" t="e">
        <f>L238+L244+L252</f>
        <v>#REF!</v>
      </c>
      <c r="N255" s="32" t="e">
        <f>N238+N244+N252</f>
        <v>#REF!</v>
      </c>
      <c r="P255" s="32" t="e">
        <f>P238+P244+P252</f>
        <v>#REF!</v>
      </c>
      <c r="R255" s="32" t="e">
        <f>R238+R244+R252</f>
        <v>#REF!</v>
      </c>
      <c r="T255" s="32" t="e">
        <f>T238+T244+T252</f>
        <v>#REF!</v>
      </c>
      <c r="V255" s="32" t="e">
        <f>V238+V244+V252</f>
        <v>#REF!</v>
      </c>
      <c r="X255" s="32" t="e">
        <f>X238+X244+X252</f>
        <v>#REF!</v>
      </c>
      <c r="Z255" s="32" t="e">
        <f>Z238+Z244+Z252</f>
        <v>#REF!</v>
      </c>
      <c r="AB255" s="32" t="e">
        <f t="shared" si="3"/>
        <v>#REF!</v>
      </c>
      <c r="AC255" s="82" t="e">
        <f>+'ANNUAL BUDGET'!D251-'Monthly Results'!AB255</f>
        <v>#REF!</v>
      </c>
    </row>
    <row r="256" spans="1:29" ht="13.8" thickTop="1" x14ac:dyDescent="0.25">
      <c r="A256"/>
      <c r="B256" s="39"/>
      <c r="D256" s="57"/>
      <c r="F256" s="57"/>
      <c r="H256" s="57"/>
      <c r="J256" s="57"/>
      <c r="L256" s="57"/>
      <c r="N256" s="57"/>
      <c r="P256" s="57"/>
      <c r="R256" s="57"/>
      <c r="T256" s="57"/>
      <c r="V256" s="57"/>
      <c r="X256" s="57"/>
      <c r="Z256" s="57"/>
      <c r="AB256" s="57"/>
      <c r="AC256" s="82"/>
    </row>
    <row r="257" spans="1:29" x14ac:dyDescent="0.25">
      <c r="A257"/>
      <c r="B257" s="39"/>
      <c r="AC257" s="82"/>
    </row>
    <row r="258" spans="1:29" x14ac:dyDescent="0.25">
      <c r="A258" s="37">
        <v>48110</v>
      </c>
      <c r="B258" s="37" t="s">
        <v>100</v>
      </c>
      <c r="D258" s="31">
        <f>+'ANNUAL BUDGET'!$D$254/12</f>
        <v>0</v>
      </c>
      <c r="F258" s="31">
        <f>+'ANNUAL BUDGET'!$D$254/12</f>
        <v>0</v>
      </c>
      <c r="H258" s="31">
        <f>+'ANNUAL BUDGET'!$D$254/12</f>
        <v>0</v>
      </c>
      <c r="J258" s="31">
        <f>+'ANNUAL BUDGET'!$D$254/12</f>
        <v>0</v>
      </c>
      <c r="L258" s="31">
        <f>+'ANNUAL BUDGET'!$D$254/12</f>
        <v>0</v>
      </c>
      <c r="N258" s="31">
        <f>+'ANNUAL BUDGET'!$D$254/12</f>
        <v>0</v>
      </c>
      <c r="P258" s="31">
        <f>+'ANNUAL BUDGET'!$D$254/12</f>
        <v>0</v>
      </c>
      <c r="R258" s="31">
        <f>+'ANNUAL BUDGET'!$D$254/12</f>
        <v>0</v>
      </c>
      <c r="T258" s="31">
        <f>+'ANNUAL BUDGET'!$D$254/12</f>
        <v>0</v>
      </c>
      <c r="V258" s="31">
        <f>+'ANNUAL BUDGET'!$D$254/12</f>
        <v>0</v>
      </c>
      <c r="X258" s="31">
        <f>+'ANNUAL BUDGET'!$D$254/12</f>
        <v>0</v>
      </c>
      <c r="Z258" s="31">
        <f>+'ANNUAL BUDGET'!$D$254/12</f>
        <v>0</v>
      </c>
      <c r="AB258" s="31">
        <f t="shared" si="3"/>
        <v>0</v>
      </c>
      <c r="AC258" s="82">
        <f>+'ANNUAL BUDGET'!D254-'Monthly Results'!AB258</f>
        <v>0</v>
      </c>
    </row>
    <row r="259" spans="1:29" x14ac:dyDescent="0.25">
      <c r="A259" s="37">
        <v>48120</v>
      </c>
      <c r="B259" s="37" t="s">
        <v>163</v>
      </c>
      <c r="D259" s="31" t="e">
        <f>+'ANNUAL BUDGET'!#REF!/12</f>
        <v>#REF!</v>
      </c>
      <c r="F259" s="31" t="e">
        <f>+'ANNUAL BUDGET'!#REF!/12</f>
        <v>#REF!</v>
      </c>
      <c r="H259" s="31" t="e">
        <f>+'ANNUAL BUDGET'!#REF!/12</f>
        <v>#REF!</v>
      </c>
      <c r="J259" s="31" t="e">
        <f>+'ANNUAL BUDGET'!#REF!/12</f>
        <v>#REF!</v>
      </c>
      <c r="L259" s="31" t="e">
        <f>+'ANNUAL BUDGET'!#REF!/12</f>
        <v>#REF!</v>
      </c>
      <c r="N259" s="31" t="e">
        <f>+'ANNUAL BUDGET'!#REF!/12</f>
        <v>#REF!</v>
      </c>
      <c r="P259" s="31" t="e">
        <f>+'ANNUAL BUDGET'!#REF!/12</f>
        <v>#REF!</v>
      </c>
      <c r="R259" s="31" t="e">
        <f>+'ANNUAL BUDGET'!#REF!/12</f>
        <v>#REF!</v>
      </c>
      <c r="T259" s="31" t="e">
        <f>+'ANNUAL BUDGET'!#REF!/12</f>
        <v>#REF!</v>
      </c>
      <c r="V259" s="31" t="e">
        <f>+'ANNUAL BUDGET'!#REF!/12</f>
        <v>#REF!</v>
      </c>
      <c r="X259" s="31" t="e">
        <f>+'ANNUAL BUDGET'!#REF!/12</f>
        <v>#REF!</v>
      </c>
      <c r="Z259" s="31" t="e">
        <f>+'ANNUAL BUDGET'!#REF!/12</f>
        <v>#REF!</v>
      </c>
      <c r="AB259" s="31" t="e">
        <f t="shared" si="3"/>
        <v>#REF!</v>
      </c>
      <c r="AC259" s="82" t="e">
        <f>+'ANNUAL BUDGET'!#REF!-'Monthly Results'!AB259</f>
        <v>#REF!</v>
      </c>
    </row>
    <row r="260" spans="1:29" x14ac:dyDescent="0.25">
      <c r="A260" s="37"/>
      <c r="B260" s="37"/>
      <c r="D260" s="57"/>
      <c r="F260" s="57"/>
      <c r="H260" s="57"/>
      <c r="J260" s="57"/>
      <c r="L260" s="57"/>
      <c r="N260" s="57"/>
      <c r="P260" s="57"/>
      <c r="R260" s="57"/>
      <c r="T260" s="57"/>
      <c r="V260" s="57"/>
      <c r="X260" s="57"/>
      <c r="Z260" s="57"/>
      <c r="AB260" s="57"/>
      <c r="AC260" s="82"/>
    </row>
    <row r="261" spans="1:29" s="41" customFormat="1" ht="13.8" thickBot="1" x14ac:dyDescent="0.3">
      <c r="A261" s="38">
        <v>48195</v>
      </c>
      <c r="B261" s="38" t="s">
        <v>170</v>
      </c>
      <c r="D261" s="32" t="e">
        <f>SUM(D258:D259)</f>
        <v>#REF!</v>
      </c>
      <c r="F261" s="32" t="e">
        <f>SUM(F258:F259)</f>
        <v>#REF!</v>
      </c>
      <c r="H261" s="32" t="e">
        <f>SUM(H258:H259)</f>
        <v>#REF!</v>
      </c>
      <c r="J261" s="32" t="e">
        <f>SUM(J258:J259)</f>
        <v>#REF!</v>
      </c>
      <c r="L261" s="32" t="e">
        <f>SUM(L258:L259)</f>
        <v>#REF!</v>
      </c>
      <c r="N261" s="32" t="e">
        <f>SUM(N258:N259)</f>
        <v>#REF!</v>
      </c>
      <c r="P261" s="32" t="e">
        <f>SUM(P258:P259)</f>
        <v>#REF!</v>
      </c>
      <c r="R261" s="32" t="e">
        <f>SUM(R258:R259)</f>
        <v>#REF!</v>
      </c>
      <c r="T261" s="32" t="e">
        <f>SUM(T258:T259)</f>
        <v>#REF!</v>
      </c>
      <c r="V261" s="32" t="e">
        <f>SUM(V258:V259)</f>
        <v>#REF!</v>
      </c>
      <c r="X261" s="32" t="e">
        <f>SUM(X258:X259)</f>
        <v>#REF!</v>
      </c>
      <c r="Z261" s="32" t="e">
        <f>SUM(Z258:Z259)</f>
        <v>#REF!</v>
      </c>
      <c r="AB261" s="32" t="e">
        <f t="shared" si="3"/>
        <v>#REF!</v>
      </c>
      <c r="AC261" s="82" t="e">
        <f>+'ANNUAL BUDGET'!D256-'Monthly Results'!AB261</f>
        <v>#REF!</v>
      </c>
    </row>
    <row r="262" spans="1:29" ht="13.8" thickTop="1" x14ac:dyDescent="0.25">
      <c r="A262" s="37"/>
      <c r="B262" s="37"/>
      <c r="AC262" s="82"/>
    </row>
    <row r="263" spans="1:29" x14ac:dyDescent="0.25">
      <c r="A263" s="37"/>
      <c r="B263" s="37"/>
      <c r="AC263" s="82"/>
    </row>
    <row r="264" spans="1:29" x14ac:dyDescent="0.25">
      <c r="A264" s="37">
        <v>48510</v>
      </c>
      <c r="B264" s="37" t="s">
        <v>164</v>
      </c>
      <c r="D264" s="31">
        <f>+'ANNUAL BUDGET'!$D$259/12</f>
        <v>0</v>
      </c>
      <c r="F264" s="31">
        <f>+'ANNUAL BUDGET'!$D$259/12</f>
        <v>0</v>
      </c>
      <c r="H264" s="31">
        <f>+'ANNUAL BUDGET'!$D$259/12</f>
        <v>0</v>
      </c>
      <c r="J264" s="31">
        <f>+'ANNUAL BUDGET'!$D$259/12</f>
        <v>0</v>
      </c>
      <c r="L264" s="31">
        <f>+'ANNUAL BUDGET'!$D$259/12</f>
        <v>0</v>
      </c>
      <c r="N264" s="31">
        <f>+'ANNUAL BUDGET'!$D$259/12</f>
        <v>0</v>
      </c>
      <c r="P264" s="31">
        <f>+'ANNUAL BUDGET'!$D$259/12</f>
        <v>0</v>
      </c>
      <c r="R264" s="31">
        <f>+'ANNUAL BUDGET'!$D$259/12</f>
        <v>0</v>
      </c>
      <c r="T264" s="31">
        <f>+'ANNUAL BUDGET'!$D$259/12</f>
        <v>0</v>
      </c>
      <c r="V264" s="31">
        <f>+'ANNUAL BUDGET'!$D$259/12</f>
        <v>0</v>
      </c>
      <c r="X264" s="31">
        <f>+'ANNUAL BUDGET'!$D$259/12</f>
        <v>0</v>
      </c>
      <c r="Z264" s="31">
        <f>+'ANNUAL BUDGET'!$D$259/12</f>
        <v>0</v>
      </c>
      <c r="AB264" s="31">
        <f t="shared" si="3"/>
        <v>0</v>
      </c>
      <c r="AC264" s="82">
        <f>+'ANNUAL BUDGET'!D259-'Monthly Results'!AB264</f>
        <v>0</v>
      </c>
    </row>
    <row r="265" spans="1:29" x14ac:dyDescent="0.25">
      <c r="A265" s="37">
        <v>48515</v>
      </c>
      <c r="B265" s="37" t="s">
        <v>165</v>
      </c>
      <c r="D265" s="31">
        <f>+'ANNUAL BUDGET'!$D$260/12</f>
        <v>0</v>
      </c>
      <c r="F265" s="31">
        <f>+'ANNUAL BUDGET'!$D$260/12</f>
        <v>0</v>
      </c>
      <c r="H265" s="31">
        <f>+'ANNUAL BUDGET'!$D$260/12</f>
        <v>0</v>
      </c>
      <c r="J265" s="31">
        <f>+'ANNUAL BUDGET'!$D$260/12</f>
        <v>0</v>
      </c>
      <c r="L265" s="31">
        <f>+'ANNUAL BUDGET'!$D$260/12</f>
        <v>0</v>
      </c>
      <c r="N265" s="31">
        <f>+'ANNUAL BUDGET'!$D$260/12</f>
        <v>0</v>
      </c>
      <c r="P265" s="31">
        <f>+'ANNUAL BUDGET'!$D$260/12</f>
        <v>0</v>
      </c>
      <c r="R265" s="31">
        <f>+'ANNUAL BUDGET'!$D$260/12</f>
        <v>0</v>
      </c>
      <c r="T265" s="31">
        <f>+'ANNUAL BUDGET'!$D$260/12</f>
        <v>0</v>
      </c>
      <c r="V265" s="31">
        <f>+'ANNUAL BUDGET'!$D$260/12</f>
        <v>0</v>
      </c>
      <c r="X265" s="31">
        <f>+'ANNUAL BUDGET'!$D$260/12</f>
        <v>0</v>
      </c>
      <c r="Z265" s="31">
        <f>+'ANNUAL BUDGET'!$D$260/12</f>
        <v>0</v>
      </c>
      <c r="AB265" s="31">
        <f t="shared" si="3"/>
        <v>0</v>
      </c>
      <c r="AC265" s="82">
        <f>+'ANNUAL BUDGET'!D260-'Monthly Results'!AB265</f>
        <v>0</v>
      </c>
    </row>
    <row r="266" spans="1:29" x14ac:dyDescent="0.25">
      <c r="A266" s="37">
        <v>48520</v>
      </c>
      <c r="B266" s="37" t="s">
        <v>166</v>
      </c>
      <c r="D266" s="31">
        <f>+'ANNUAL BUDGET'!$D$261/12</f>
        <v>0</v>
      </c>
      <c r="F266" s="31">
        <f>+'ANNUAL BUDGET'!$D$261/12</f>
        <v>0</v>
      </c>
      <c r="H266" s="31">
        <f>+'ANNUAL BUDGET'!$D$261/12</f>
        <v>0</v>
      </c>
      <c r="J266" s="31">
        <f>+'ANNUAL BUDGET'!$D$261/12</f>
        <v>0</v>
      </c>
      <c r="L266" s="31">
        <f>+'ANNUAL BUDGET'!$D$261/12</f>
        <v>0</v>
      </c>
      <c r="N266" s="31">
        <f>+'ANNUAL BUDGET'!$D$261/12</f>
        <v>0</v>
      </c>
      <c r="P266" s="31">
        <f>+'ANNUAL BUDGET'!$D$261/12</f>
        <v>0</v>
      </c>
      <c r="R266" s="31">
        <f>+'ANNUAL BUDGET'!$D$261/12</f>
        <v>0</v>
      </c>
      <c r="T266" s="31">
        <f>+'ANNUAL BUDGET'!$D$261/12</f>
        <v>0</v>
      </c>
      <c r="V266" s="31">
        <f>+'ANNUAL BUDGET'!$D$261/12</f>
        <v>0</v>
      </c>
      <c r="X266" s="31">
        <f>+'ANNUAL BUDGET'!$D$261/12</f>
        <v>0</v>
      </c>
      <c r="Z266" s="31">
        <f>+'ANNUAL BUDGET'!$D$261/12</f>
        <v>0</v>
      </c>
      <c r="AB266" s="31">
        <f t="shared" si="3"/>
        <v>0</v>
      </c>
      <c r="AC266" s="82">
        <f>+'ANNUAL BUDGET'!D261-'Monthly Results'!AB266</f>
        <v>0</v>
      </c>
    </row>
    <row r="267" spans="1:29" x14ac:dyDescent="0.25">
      <c r="A267" s="37">
        <v>48530</v>
      </c>
      <c r="B267" s="37" t="s">
        <v>167</v>
      </c>
      <c r="D267" s="31">
        <f>+'ANNUAL BUDGET'!$D$262/12</f>
        <v>0</v>
      </c>
      <c r="F267" s="31">
        <f>+'ANNUAL BUDGET'!$D$262/12</f>
        <v>0</v>
      </c>
      <c r="H267" s="31">
        <f>+'ANNUAL BUDGET'!$D$262/12</f>
        <v>0</v>
      </c>
      <c r="J267" s="31">
        <f>+'ANNUAL BUDGET'!$D$262/12</f>
        <v>0</v>
      </c>
      <c r="L267" s="31">
        <f>+'ANNUAL BUDGET'!$D$262/12</f>
        <v>0</v>
      </c>
      <c r="N267" s="31">
        <f>+'ANNUAL BUDGET'!$D$262/12</f>
        <v>0</v>
      </c>
      <c r="P267" s="31">
        <f>+'ANNUAL BUDGET'!$D$262/12</f>
        <v>0</v>
      </c>
      <c r="R267" s="31">
        <f>+'ANNUAL BUDGET'!$D$262/12</f>
        <v>0</v>
      </c>
      <c r="T267" s="31">
        <f>+'ANNUAL BUDGET'!$D$262/12</f>
        <v>0</v>
      </c>
      <c r="V267" s="31">
        <f>+'ANNUAL BUDGET'!$D$262/12</f>
        <v>0</v>
      </c>
      <c r="X267" s="31">
        <f>+'ANNUAL BUDGET'!$D$262/12</f>
        <v>0</v>
      </c>
      <c r="Z267" s="31">
        <f>+'ANNUAL BUDGET'!$D$262/12</f>
        <v>0</v>
      </c>
      <c r="AB267" s="31">
        <f t="shared" si="3"/>
        <v>0</v>
      </c>
      <c r="AC267" s="82">
        <f>+'ANNUAL BUDGET'!D262-'Monthly Results'!AB267</f>
        <v>0</v>
      </c>
    </row>
    <row r="268" spans="1:29" x14ac:dyDescent="0.25">
      <c r="A268" s="37"/>
      <c r="B268" s="37"/>
      <c r="AC268" s="82"/>
    </row>
    <row r="269" spans="1:29" s="41" customFormat="1" ht="13.8" thickBot="1" x14ac:dyDescent="0.3">
      <c r="A269" s="38">
        <v>48595</v>
      </c>
      <c r="B269" s="38" t="s">
        <v>171</v>
      </c>
      <c r="D269" s="32">
        <f>SUM(D264:D267)</f>
        <v>0</v>
      </c>
      <c r="F269" s="32">
        <f>SUM(F264:F267)</f>
        <v>0</v>
      </c>
      <c r="H269" s="32">
        <f>SUM(H264:H267)</f>
        <v>0</v>
      </c>
      <c r="J269" s="32">
        <f>SUM(J264:J267)</f>
        <v>0</v>
      </c>
      <c r="L269" s="32">
        <f>SUM(L264:L267)</f>
        <v>0</v>
      </c>
      <c r="N269" s="32">
        <f>SUM(N264:N267)</f>
        <v>0</v>
      </c>
      <c r="P269" s="32">
        <f>SUM(P264:P267)</f>
        <v>0</v>
      </c>
      <c r="R269" s="32">
        <f>SUM(R264:R267)</f>
        <v>0</v>
      </c>
      <c r="T269" s="32">
        <f>SUM(T264:T267)</f>
        <v>0</v>
      </c>
      <c r="V269" s="32">
        <f>SUM(V264:V267)</f>
        <v>0</v>
      </c>
      <c r="X269" s="32">
        <f>SUM(X264:X267)</f>
        <v>0</v>
      </c>
      <c r="Z269" s="32">
        <f>SUM(Z264:Z267)</f>
        <v>0</v>
      </c>
      <c r="AB269" s="32">
        <f t="shared" ref="AB269:AB282" si="4">+SUM(D269:Z269)</f>
        <v>0</v>
      </c>
      <c r="AC269" s="82">
        <f>+'ANNUAL BUDGET'!D264-'Monthly Results'!AB269</f>
        <v>0</v>
      </c>
    </row>
    <row r="270" spans="1:29" ht="13.8" thickTop="1" x14ac:dyDescent="0.25">
      <c r="A270" s="37"/>
      <c r="B270" s="37"/>
      <c r="AC270" s="82"/>
    </row>
    <row r="271" spans="1:29" x14ac:dyDescent="0.25">
      <c r="A271" s="37"/>
      <c r="B271" s="37"/>
      <c r="AC271" s="82"/>
    </row>
    <row r="272" spans="1:29" x14ac:dyDescent="0.25">
      <c r="A272" s="63">
        <v>48910</v>
      </c>
      <c r="B272" s="63" t="s">
        <v>187</v>
      </c>
      <c r="D272" s="31" t="e">
        <f>+'ANNUAL BUDGET'!#REF!/12</f>
        <v>#REF!</v>
      </c>
      <c r="F272" s="31" t="e">
        <f>+'ANNUAL BUDGET'!#REF!/12</f>
        <v>#REF!</v>
      </c>
      <c r="H272" s="31" t="e">
        <f>+'ANNUAL BUDGET'!#REF!/12</f>
        <v>#REF!</v>
      </c>
      <c r="J272" s="31" t="e">
        <f>+'ANNUAL BUDGET'!#REF!/12</f>
        <v>#REF!</v>
      </c>
      <c r="L272" s="31" t="e">
        <f>+'ANNUAL BUDGET'!#REF!/12</f>
        <v>#REF!</v>
      </c>
      <c r="N272" s="31" t="e">
        <f>+'ANNUAL BUDGET'!#REF!/12</f>
        <v>#REF!</v>
      </c>
      <c r="P272" s="31" t="e">
        <f>+'ANNUAL BUDGET'!#REF!/12</f>
        <v>#REF!</v>
      </c>
      <c r="R272" s="31" t="e">
        <f>+'ANNUAL BUDGET'!#REF!/12</f>
        <v>#REF!</v>
      </c>
      <c r="T272" s="31" t="e">
        <f>+'ANNUAL BUDGET'!#REF!/12</f>
        <v>#REF!</v>
      </c>
      <c r="V272" s="31" t="e">
        <f>+'ANNUAL BUDGET'!#REF!/12</f>
        <v>#REF!</v>
      </c>
      <c r="X272" s="31" t="e">
        <f>+'ANNUAL BUDGET'!#REF!/12</f>
        <v>#REF!</v>
      </c>
      <c r="Z272" s="31" t="e">
        <f>+'ANNUAL BUDGET'!#REF!/12</f>
        <v>#REF!</v>
      </c>
      <c r="AB272" s="31" t="e">
        <f t="shared" si="4"/>
        <v>#REF!</v>
      </c>
      <c r="AC272" s="82" t="e">
        <f>+'ANNUAL BUDGET'!#REF!-'Monthly Results'!AB272</f>
        <v>#REF!</v>
      </c>
    </row>
    <row r="273" spans="1:29" x14ac:dyDescent="0.25">
      <c r="A273" s="37">
        <v>48911</v>
      </c>
      <c r="B273" s="37" t="s">
        <v>168</v>
      </c>
      <c r="D273" s="31">
        <f>+'ANNUAL BUDGET'!$D$267/12</f>
        <v>0</v>
      </c>
      <c r="F273" s="31">
        <f>+'ANNUAL BUDGET'!$D$267/12</f>
        <v>0</v>
      </c>
      <c r="H273" s="31">
        <f>+'ANNUAL BUDGET'!$D$267/12</f>
        <v>0</v>
      </c>
      <c r="J273" s="31">
        <f>+'ANNUAL BUDGET'!$D$267/12</f>
        <v>0</v>
      </c>
      <c r="L273" s="31">
        <f>+'ANNUAL BUDGET'!$D$267/12</f>
        <v>0</v>
      </c>
      <c r="N273" s="31">
        <f>+'ANNUAL BUDGET'!$D$267/12</f>
        <v>0</v>
      </c>
      <c r="P273" s="31">
        <f>+'ANNUAL BUDGET'!$D$267/12</f>
        <v>0</v>
      </c>
      <c r="R273" s="31">
        <f>+'ANNUAL BUDGET'!$D$267/12</f>
        <v>0</v>
      </c>
      <c r="T273" s="31">
        <f>+'ANNUAL BUDGET'!$D$267/12</f>
        <v>0</v>
      </c>
      <c r="V273" s="31">
        <f>+'ANNUAL BUDGET'!$D$267/12</f>
        <v>0</v>
      </c>
      <c r="X273" s="31">
        <f>+'ANNUAL BUDGET'!$D$267/12</f>
        <v>0</v>
      </c>
      <c r="Z273" s="31">
        <f>+'ANNUAL BUDGET'!$D$267/12</f>
        <v>0</v>
      </c>
      <c r="AB273" s="31">
        <f t="shared" si="4"/>
        <v>0</v>
      </c>
      <c r="AC273" s="82">
        <f>+'ANNUAL BUDGET'!D267-'Monthly Results'!AB273</f>
        <v>0</v>
      </c>
    </row>
    <row r="274" spans="1:29" x14ac:dyDescent="0.25">
      <c r="A274" s="37">
        <v>48912</v>
      </c>
      <c r="B274" s="37" t="s">
        <v>169</v>
      </c>
      <c r="D274" s="31">
        <f>+'ANNUAL BUDGET'!$D$268/12</f>
        <v>0</v>
      </c>
      <c r="F274" s="31">
        <f>+'ANNUAL BUDGET'!$D$268/12</f>
        <v>0</v>
      </c>
      <c r="H274" s="31">
        <f>+'ANNUAL BUDGET'!$D$268/12</f>
        <v>0</v>
      </c>
      <c r="J274" s="31">
        <f>+'ANNUAL BUDGET'!$D$268/12</f>
        <v>0</v>
      </c>
      <c r="L274" s="31">
        <f>+'ANNUAL BUDGET'!$D$268/12</f>
        <v>0</v>
      </c>
      <c r="N274" s="31">
        <f>+'ANNUAL BUDGET'!$D$268/12</f>
        <v>0</v>
      </c>
      <c r="P274" s="31">
        <f>+'ANNUAL BUDGET'!$D$268/12</f>
        <v>0</v>
      </c>
      <c r="R274" s="31">
        <f>+'ANNUAL BUDGET'!$D$268/12</f>
        <v>0</v>
      </c>
      <c r="T274" s="31">
        <f>+'ANNUAL BUDGET'!$D$268/12</f>
        <v>0</v>
      </c>
      <c r="V274" s="31">
        <f>+'ANNUAL BUDGET'!$D$268/12</f>
        <v>0</v>
      </c>
      <c r="X274" s="31">
        <f>+'ANNUAL BUDGET'!$D$268/12</f>
        <v>0</v>
      </c>
      <c r="Z274" s="31">
        <f>+'ANNUAL BUDGET'!$D$268/12</f>
        <v>0</v>
      </c>
      <c r="AB274" s="31">
        <f t="shared" si="4"/>
        <v>0</v>
      </c>
      <c r="AC274" s="82">
        <f>+'ANNUAL BUDGET'!D268-'Monthly Results'!AB274</f>
        <v>0</v>
      </c>
    </row>
    <row r="275" spans="1:29" x14ac:dyDescent="0.25">
      <c r="A275" s="63">
        <v>48920</v>
      </c>
      <c r="B275" s="63" t="s">
        <v>188</v>
      </c>
      <c r="D275" s="31" t="e">
        <f>+'ANNUAL BUDGET'!#REF!/12</f>
        <v>#REF!</v>
      </c>
      <c r="F275" s="31" t="e">
        <f>+'ANNUAL BUDGET'!#REF!/12</f>
        <v>#REF!</v>
      </c>
      <c r="H275" s="31" t="e">
        <f>+'ANNUAL BUDGET'!#REF!/12</f>
        <v>#REF!</v>
      </c>
      <c r="J275" s="31" t="e">
        <f>+'ANNUAL BUDGET'!#REF!/12</f>
        <v>#REF!</v>
      </c>
      <c r="L275" s="31" t="e">
        <f>+'ANNUAL BUDGET'!#REF!/12</f>
        <v>#REF!</v>
      </c>
      <c r="N275" s="31" t="e">
        <f>+'ANNUAL BUDGET'!#REF!/12</f>
        <v>#REF!</v>
      </c>
      <c r="P275" s="31" t="e">
        <f>+'ANNUAL BUDGET'!#REF!/12</f>
        <v>#REF!</v>
      </c>
      <c r="R275" s="31" t="e">
        <f>+'ANNUAL BUDGET'!#REF!/12</f>
        <v>#REF!</v>
      </c>
      <c r="T275" s="31" t="e">
        <f>+'ANNUAL BUDGET'!#REF!/12</f>
        <v>#REF!</v>
      </c>
      <c r="V275" s="31" t="e">
        <f>+'ANNUAL BUDGET'!#REF!/12</f>
        <v>#REF!</v>
      </c>
      <c r="X275" s="31" t="e">
        <f>+'ANNUAL BUDGET'!#REF!/12</f>
        <v>#REF!</v>
      </c>
      <c r="Z275" s="31" t="e">
        <f>+'ANNUAL BUDGET'!#REF!/12</f>
        <v>#REF!</v>
      </c>
      <c r="AB275" s="31" t="e">
        <f t="shared" si="4"/>
        <v>#REF!</v>
      </c>
      <c r="AC275" s="82" t="e">
        <f>+'ANNUAL BUDGET'!#REF!-'Monthly Results'!AB275</f>
        <v>#REF!</v>
      </c>
    </row>
    <row r="276" spans="1:29" x14ac:dyDescent="0.25">
      <c r="A276" s="37"/>
      <c r="B276" s="37"/>
      <c r="AC276" s="82"/>
    </row>
    <row r="277" spans="1:29" s="41" customFormat="1" ht="13.8" thickBot="1" x14ac:dyDescent="0.3">
      <c r="A277" s="38">
        <v>48995</v>
      </c>
      <c r="B277" s="38" t="s">
        <v>172</v>
      </c>
      <c r="D277" s="32" t="e">
        <f>SUM(D272:D275)</f>
        <v>#REF!</v>
      </c>
      <c r="F277" s="32" t="e">
        <f>SUM(F272:F275)</f>
        <v>#REF!</v>
      </c>
      <c r="H277" s="32" t="e">
        <f>SUM(H272:H275)</f>
        <v>#REF!</v>
      </c>
      <c r="J277" s="32" t="e">
        <f>SUM(J272:J275)</f>
        <v>#REF!</v>
      </c>
      <c r="L277" s="32" t="e">
        <f>SUM(L272:L275)</f>
        <v>#REF!</v>
      </c>
      <c r="N277" s="32" t="e">
        <f>SUM(N272:N275)</f>
        <v>#REF!</v>
      </c>
      <c r="P277" s="32" t="e">
        <f>SUM(P272:P275)</f>
        <v>#REF!</v>
      </c>
      <c r="R277" s="32" t="e">
        <f>SUM(R272:R275)</f>
        <v>#REF!</v>
      </c>
      <c r="T277" s="32" t="e">
        <f>SUM(T272:T275)</f>
        <v>#REF!</v>
      </c>
      <c r="V277" s="32" t="e">
        <f>SUM(V272:V275)</f>
        <v>#REF!</v>
      </c>
      <c r="X277" s="32" t="e">
        <f>SUM(X272:X275)</f>
        <v>#REF!</v>
      </c>
      <c r="Z277" s="32" t="e">
        <f>SUM(Z272:Z275)</f>
        <v>#REF!</v>
      </c>
      <c r="AB277" s="32" t="e">
        <f t="shared" si="4"/>
        <v>#REF!</v>
      </c>
      <c r="AC277" s="82" t="e">
        <f>+'ANNUAL BUDGET'!D270-'Monthly Results'!AB277</f>
        <v>#REF!</v>
      </c>
    </row>
    <row r="278" spans="1:29" ht="13.8" thickTop="1" x14ac:dyDescent="0.25">
      <c r="A278" s="38"/>
      <c r="B278"/>
      <c r="AC278" s="82"/>
    </row>
    <row r="279" spans="1:29" x14ac:dyDescent="0.25">
      <c r="A279"/>
      <c r="B279" s="37"/>
      <c r="AC279" s="82"/>
    </row>
    <row r="280" spans="1:29" s="41" customFormat="1" ht="13.8" thickBot="1" x14ac:dyDescent="0.3">
      <c r="A280" s="38">
        <v>49000</v>
      </c>
      <c r="B280" s="38" t="s">
        <v>26</v>
      </c>
      <c r="D280" s="32" t="e">
        <f>D261+D269+D277</f>
        <v>#REF!</v>
      </c>
      <c r="F280" s="32" t="e">
        <f>F261+F269+F277</f>
        <v>#REF!</v>
      </c>
      <c r="H280" s="32" t="e">
        <f>H261+H269+H277</f>
        <v>#REF!</v>
      </c>
      <c r="J280" s="32" t="e">
        <f>J261+J269+J277</f>
        <v>#REF!</v>
      </c>
      <c r="L280" s="32" t="e">
        <f>L261+L269+L277</f>
        <v>#REF!</v>
      </c>
      <c r="N280" s="32" t="e">
        <f>N261+N269+N277</f>
        <v>#REF!</v>
      </c>
      <c r="P280" s="32" t="e">
        <f>P261+P269+P277</f>
        <v>#REF!</v>
      </c>
      <c r="R280" s="32" t="e">
        <f>R261+R269+R277</f>
        <v>#REF!</v>
      </c>
      <c r="T280" s="32" t="e">
        <f>T261+T269+T277</f>
        <v>#REF!</v>
      </c>
      <c r="V280" s="32" t="e">
        <f>V261+V269+V277</f>
        <v>#REF!</v>
      </c>
      <c r="X280" s="32" t="e">
        <f>X261+X269+X277</f>
        <v>#REF!</v>
      </c>
      <c r="Z280" s="32" t="e">
        <f>Z261+Z269+Z277</f>
        <v>#REF!</v>
      </c>
      <c r="AB280" s="32" t="e">
        <f t="shared" si="4"/>
        <v>#REF!</v>
      </c>
      <c r="AC280" s="82" t="e">
        <f>+'ANNUAL BUDGET'!D273-'Monthly Results'!AB280</f>
        <v>#REF!</v>
      </c>
    </row>
    <row r="281" spans="1:29" ht="13.8" thickTop="1" x14ac:dyDescent="0.25">
      <c r="AC281" s="82"/>
    </row>
    <row r="282" spans="1:29" s="41" customFormat="1" ht="13.8" thickBot="1" x14ac:dyDescent="0.3">
      <c r="A282" s="38"/>
      <c r="B282" s="38" t="s">
        <v>184</v>
      </c>
      <c r="D282" s="32" t="e">
        <f>+D280+D255+D229+D220+D209+D181+D144</f>
        <v>#REF!</v>
      </c>
      <c r="F282" s="32" t="e">
        <f>+F280+F255+F229+F220+F209+F181+F144</f>
        <v>#REF!</v>
      </c>
      <c r="H282" s="32" t="e">
        <f>+H280+H255+H229+H220+H209+H181+H144</f>
        <v>#REF!</v>
      </c>
      <c r="J282" s="32" t="e">
        <f>+J280+J255+J229+J220+J209+J181+J144</f>
        <v>#REF!</v>
      </c>
      <c r="L282" s="32" t="e">
        <f>+L280+L255+L229+L220+L209+L181+L144</f>
        <v>#REF!</v>
      </c>
      <c r="N282" s="32" t="e">
        <f>+N280+N255+N229+N220+N209+N181+N144</f>
        <v>#REF!</v>
      </c>
      <c r="P282" s="32" t="e">
        <f>+P280+P255+P229+P220+P209+P181+P144</f>
        <v>#REF!</v>
      </c>
      <c r="R282" s="32" t="e">
        <f>+R280+R255+R229+R220+R209+R181+R144</f>
        <v>#REF!</v>
      </c>
      <c r="T282" s="32" t="e">
        <f>+T280+T255+T229+T220+T209+T181+T144</f>
        <v>#REF!</v>
      </c>
      <c r="V282" s="32" t="e">
        <f>+V280+V255+V229+V220+V209+V181+V144</f>
        <v>#REF!</v>
      </c>
      <c r="X282" s="32" t="e">
        <f>+X280+X255+X229+X220+X209+X181+X144</f>
        <v>#REF!</v>
      </c>
      <c r="Z282" s="32" t="e">
        <f>+Z280+Z255+Z229+Z220+Z209+Z181+Z144</f>
        <v>#REF!</v>
      </c>
      <c r="AB282" s="32" t="e">
        <f t="shared" si="4"/>
        <v>#REF!</v>
      </c>
      <c r="AC282" s="82" t="e">
        <f>+'ANNUAL BUDGET'!D275-'Monthly Results'!AB282</f>
        <v>#REF!</v>
      </c>
    </row>
    <row r="283" spans="1:29" ht="13.8" thickTop="1" x14ac:dyDescent="0.25"/>
    <row r="284" spans="1:29" x14ac:dyDescent="0.25">
      <c r="B284" s="66" t="s">
        <v>207</v>
      </c>
      <c r="D284" s="82" t="e">
        <f>+D107-D282</f>
        <v>#REF!</v>
      </c>
      <c r="F284" s="82" t="e">
        <f>+F107-F282</f>
        <v>#REF!</v>
      </c>
      <c r="H284" s="82" t="e">
        <f>+H107-H282</f>
        <v>#REF!</v>
      </c>
      <c r="J284" s="82" t="e">
        <f>+J107-J282</f>
        <v>#REF!</v>
      </c>
      <c r="L284" s="82" t="e">
        <f>+L107-L282</f>
        <v>#REF!</v>
      </c>
      <c r="N284" s="82" t="e">
        <f>+N107-N282</f>
        <v>#REF!</v>
      </c>
      <c r="P284" s="82" t="e">
        <f>+P107-P282</f>
        <v>#REF!</v>
      </c>
      <c r="R284" s="82" t="e">
        <f>+R107-R282</f>
        <v>#REF!</v>
      </c>
      <c r="T284" s="82" t="e">
        <f>+T107-T282</f>
        <v>#REF!</v>
      </c>
      <c r="V284" s="82" t="e">
        <f>+V107-V282</f>
        <v>#REF!</v>
      </c>
      <c r="X284" s="82" t="e">
        <f>+X107-X282</f>
        <v>#REF!</v>
      </c>
      <c r="Z284" s="82" t="e">
        <f>+Z107-Z282</f>
        <v>#REF!</v>
      </c>
      <c r="AA284" s="82"/>
      <c r="AB284" s="82" t="e">
        <f>+AB107-AB282</f>
        <v>#REF!</v>
      </c>
    </row>
  </sheetData>
  <mergeCells count="4">
    <mergeCell ref="B3:C3"/>
    <mergeCell ref="B7:C7"/>
    <mergeCell ref="D8:Z8"/>
    <mergeCell ref="B5:C5"/>
  </mergeCells>
  <phoneticPr fontId="0" type="noConversion"/>
  <pageMargins left="0.75" right="0.75" top="1" bottom="1" header="0.5" footer="0.5"/>
  <pageSetup scale="96" fitToHeight="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16D30100CC78419E5C9FBB0BD18A89" ma:contentTypeVersion="24" ma:contentTypeDescription="Create a new document." ma:contentTypeScope="" ma:versionID="2c4ab0c3323eb61922e23511089c1023">
  <xsd:schema xmlns:xsd="http://www.w3.org/2001/XMLSchema" xmlns:xs="http://www.w3.org/2001/XMLSchema" xmlns:p="http://schemas.microsoft.com/office/2006/metadata/properties" xmlns:ns2="936d5cae-fc70-4cbe-b6fd-7bb2694c566e" xmlns:ns3="a6a289f3-64f2-4b1b-83db-9fc994609498" targetNamespace="http://schemas.microsoft.com/office/2006/metadata/properties" ma:root="true" ma:fieldsID="e47173af70cc34002b5f42047efb80ae" ns2:_="" ns3:_="">
    <xsd:import namespace="936d5cae-fc70-4cbe-b6fd-7bb2694c566e"/>
    <xsd:import namespace="a6a289f3-64f2-4b1b-83db-9fc99460949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6d5cae-fc70-4cbe-b6fd-7bb2694c566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14c2458f-2822-40e2-bb85-9729fdc7253c}" ma:internalName="TaxCatchAll" ma:showField="CatchAllData" ma:web="936d5cae-fc70-4cbe-b6fd-7bb2694c56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a289f3-64f2-4b1b-83db-9fc9946094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3796851-217c-4d3c-a237-6adcd252e1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36d5cae-fc70-4cbe-b6fd-7bb2694c566e">CCQVDKCADQCC-1389969647-417382</_dlc_DocId>
    <_dlc_DocIdUrl xmlns="936d5cae-fc70-4cbe-b6fd-7bb2694c566e">
      <Url>https://drvc2019.sharepoint.com/sites/ParishServices/_layouts/15/DocIdRedir.aspx?ID=CCQVDKCADQCC-1389969647-417382</Url>
      <Description>CCQVDKCADQCC-1389969647-417382</Description>
    </_dlc_DocIdUrl>
    <lcf76f155ced4ddcb4097134ff3c332f xmlns="a6a289f3-64f2-4b1b-83db-9fc994609498">
      <Terms xmlns="http://schemas.microsoft.com/office/infopath/2007/PartnerControls"/>
    </lcf76f155ced4ddcb4097134ff3c332f>
    <TaxCatchAll xmlns="936d5cae-fc70-4cbe-b6fd-7bb2694c566e" xsi:nil="true"/>
  </documentManagement>
</p:properties>
</file>

<file path=customXml/itemProps1.xml><?xml version="1.0" encoding="utf-8"?>
<ds:datastoreItem xmlns:ds="http://schemas.openxmlformats.org/officeDocument/2006/customXml" ds:itemID="{55F5AADD-DCB9-4B3D-BC27-CD9718B83D66}"/>
</file>

<file path=customXml/itemProps2.xml><?xml version="1.0" encoding="utf-8"?>
<ds:datastoreItem xmlns:ds="http://schemas.openxmlformats.org/officeDocument/2006/customXml" ds:itemID="{A34F0376-143A-4F89-A5C2-5A09DE93B1E5}"/>
</file>

<file path=customXml/itemProps3.xml><?xml version="1.0" encoding="utf-8"?>
<ds:datastoreItem xmlns:ds="http://schemas.openxmlformats.org/officeDocument/2006/customXml" ds:itemID="{55FA9206-C6B2-45BC-99A6-9FB7F39646DD}"/>
</file>

<file path=customXml/itemProps4.xml><?xml version="1.0" encoding="utf-8"?>
<ds:datastoreItem xmlns:ds="http://schemas.openxmlformats.org/officeDocument/2006/customXml" ds:itemID="{D36149D0-2815-4280-AAF3-2E1ABF9B49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SCHOOL SUMMARY</vt:lpstr>
      <vt:lpstr>ANNUAL BUDGET</vt:lpstr>
      <vt:lpstr>Monthly Results</vt:lpstr>
      <vt:lpstr>'ANNUAL BUDGET'!Print_Area</vt:lpstr>
      <vt:lpstr>'ANNUAL BUDGET'!Print_Titles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Diocese of Rockville Centre</dc:creator>
  <cp:lastModifiedBy>Joe DiSibio</cp:lastModifiedBy>
  <cp:lastPrinted>2025-04-30T17:14:08Z</cp:lastPrinted>
  <dcterms:created xsi:type="dcterms:W3CDTF">2004-03-12T14:58:09Z</dcterms:created>
  <dcterms:modified xsi:type="dcterms:W3CDTF">2026-05-07T18:23:18Z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5805700</vt:r8>
  </property>
  <property fmtid="{D5CDD505-2E9C-101B-9397-08002B2CF9AE}" pid="3" name="ContentTypeId">
    <vt:lpwstr>0x0101005616D30100CC78419E5C9FBB0BD18A89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dlc_DocIdItemGuid">
    <vt:lpwstr>0694128e-a46f-432f-bf03-894cc3482ed6</vt:lpwstr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